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Stavební část  Bytový..." sheetId="2" r:id="rId2"/>
    <sheet name="a1 - interiér BD A" sheetId="3" r:id="rId3"/>
    <sheet name="b - ZTI" sheetId="4" r:id="rId4"/>
    <sheet name="c - Vytápění" sheetId="5" r:id="rId5"/>
    <sheet name="d - Elektrika silová" sheetId="6" r:id="rId6"/>
    <sheet name="e - fotovoltaika" sheetId="7" r:id="rId7"/>
    <sheet name="1 - Strukturovaná kabeláž" sheetId="8" r:id="rId8"/>
    <sheet name="2 - STA" sheetId="9" r:id="rId9"/>
    <sheet name="3 - Video dohledový systém" sheetId="10" r:id="rId10"/>
    <sheet name="4 - poplachový, zabezpečo..." sheetId="11" r:id="rId11"/>
    <sheet name="5 - Elektronická kontrola..." sheetId="12" r:id="rId12"/>
    <sheet name="6 - Domovní  videotelefon" sheetId="13" r:id="rId13"/>
    <sheet name="7 - Komunikační systém se..." sheetId="14" r:id="rId14"/>
    <sheet name="8 - Hrubé rozvody" sheetId="15" r:id="rId15"/>
    <sheet name="g - VZT" sheetId="16" r:id="rId16"/>
    <sheet name="h - VRN-profese" sheetId="17" r:id="rId17"/>
    <sheet name="ch - VRN-stavební" sheetId="18" r:id="rId18"/>
    <sheet name="SO 05 - D.1.3.4. MOBILIÁŘ..." sheetId="19" r:id="rId19"/>
    <sheet name="SO 05.2 - D.1.3.2. KRAJIN..." sheetId="20" r:id="rId20"/>
    <sheet name="SO 04.11 - Závlaha" sheetId="21" r:id="rId21"/>
  </sheets>
  <definedNames>
    <definedName name="_xlnm.Print_Area" localSheetId="0">'Rekapitulace stavby'!$D$4:$AO$76,'Rekapitulace stavby'!$C$82:$AQ$115</definedName>
    <definedName name="_xlnm.Print_Titles" localSheetId="0">'Rekapitulace stavby'!$92:$92</definedName>
    <definedName name="_xlnm._FilterDatabase" localSheetId="1" hidden="1">'a - Stavební část  Bytový...'!$C$144:$K$1340</definedName>
    <definedName name="_xlnm.Print_Area" localSheetId="1">'a - Stavební část  Bytový...'!$C$4:$J$76,'a - Stavební část  Bytový...'!$C$82:$J$126,'a - Stavební část  Bytový...'!$C$132:$J$1340</definedName>
    <definedName name="_xlnm.Print_Titles" localSheetId="1">'a - Stavební část  Bytový...'!$144:$144</definedName>
    <definedName name="_xlnm._FilterDatabase" localSheetId="2" hidden="1">'a1 - interiér BD A'!$C$117:$K$133</definedName>
    <definedName name="_xlnm.Print_Area" localSheetId="2">'a1 - interiér BD A'!$C$4:$J$76,'a1 - interiér BD A'!$C$82:$J$99,'a1 - interiér BD A'!$C$105:$J$133</definedName>
    <definedName name="_xlnm.Print_Titles" localSheetId="2">'a1 - interiér BD A'!$117:$117</definedName>
    <definedName name="_xlnm._FilterDatabase" localSheetId="3" hidden="1">'b - ZTI'!$C$127:$K$319</definedName>
    <definedName name="_xlnm.Print_Area" localSheetId="3">'b - ZTI'!$C$4:$J$76,'b - ZTI'!$C$82:$J$109,'b - ZTI'!$C$115:$J$319</definedName>
    <definedName name="_xlnm.Print_Titles" localSheetId="3">'b - ZTI'!$127:$127</definedName>
    <definedName name="_xlnm._FilterDatabase" localSheetId="4" hidden="1">'c - Vytápění'!$C$121:$K$177</definedName>
    <definedName name="_xlnm.Print_Area" localSheetId="4">'c - Vytápění'!$C$4:$J$76,'c - Vytápění'!$C$82:$J$103,'c - Vytápění'!$C$109:$J$177</definedName>
    <definedName name="_xlnm.Print_Titles" localSheetId="4">'c - Vytápění'!$121:$121</definedName>
    <definedName name="_xlnm._FilterDatabase" localSheetId="5" hidden="1">'d - Elektrika silová'!$C$129:$K$311</definedName>
    <definedName name="_xlnm.Print_Area" localSheetId="5">'d - Elektrika silová'!$C$4:$J$76,'d - Elektrika silová'!$C$82:$J$111,'d - Elektrika silová'!$C$117:$J$311</definedName>
    <definedName name="_xlnm.Print_Titles" localSheetId="5">'d - Elektrika silová'!$129:$129</definedName>
    <definedName name="_xlnm._FilterDatabase" localSheetId="6" hidden="1">'e - fotovoltaika'!$C$122:$K$213</definedName>
    <definedName name="_xlnm.Print_Area" localSheetId="6">'e - fotovoltaika'!$C$4:$J$76,'e - fotovoltaika'!$C$82:$J$104,'e - fotovoltaika'!$C$110:$J$213</definedName>
    <definedName name="_xlnm.Print_Titles" localSheetId="6">'e - fotovoltaika'!$122:$122</definedName>
    <definedName name="_xlnm._FilterDatabase" localSheetId="7" hidden="1">'1 - Strukturovaná kabeláž'!$C$120:$K$173</definedName>
    <definedName name="_xlnm.Print_Area" localSheetId="7">'1 - Strukturovaná kabeláž'!$C$4:$J$76,'1 - Strukturovaná kabeláž'!$C$82:$J$102,'1 - Strukturovaná kabeláž'!$C$108:$J$173</definedName>
    <definedName name="_xlnm.Print_Titles" localSheetId="7">'1 - Strukturovaná kabeláž'!$120:$120</definedName>
    <definedName name="_xlnm._FilterDatabase" localSheetId="8" hidden="1">'2 - STA'!$C$120:$K$173</definedName>
    <definedName name="_xlnm.Print_Area" localSheetId="8">'2 - STA'!$C$4:$J$76,'2 - STA'!$C$82:$J$102,'2 - STA'!$C$108:$J$173</definedName>
    <definedName name="_xlnm.Print_Titles" localSheetId="8">'2 - STA'!$120:$120</definedName>
    <definedName name="_xlnm._FilterDatabase" localSheetId="9" hidden="1">'3 - Video dohledový systém'!$C$120:$K$162</definedName>
    <definedName name="_xlnm.Print_Area" localSheetId="9">'3 - Video dohledový systém'!$C$4:$J$76,'3 - Video dohledový systém'!$C$82:$J$102,'3 - Video dohledový systém'!$C$108:$J$162</definedName>
    <definedName name="_xlnm.Print_Titles" localSheetId="9">'3 - Video dohledový systém'!$120:$120</definedName>
    <definedName name="_xlnm._FilterDatabase" localSheetId="10" hidden="1">'4 - poplachový, zabezpečo...'!$C$124:$K$186</definedName>
    <definedName name="_xlnm.Print_Area" localSheetId="10">'4 - poplachový, zabezpečo...'!$C$4:$J$76,'4 - poplachový, zabezpečo...'!$C$82:$J$106,'4 - poplachový, zabezpečo...'!$C$112:$J$186</definedName>
    <definedName name="_xlnm.Print_Titles" localSheetId="10">'4 - poplachový, zabezpečo...'!$124:$124</definedName>
    <definedName name="_xlnm._FilterDatabase" localSheetId="11" hidden="1">'5 - Elektronická kontrola...'!$C$119:$K$151</definedName>
    <definedName name="_xlnm.Print_Area" localSheetId="11">'5 - Elektronická kontrola...'!$C$4:$J$76,'5 - Elektronická kontrola...'!$C$82:$J$101,'5 - Elektronická kontrola...'!$C$107:$J$151</definedName>
    <definedName name="_xlnm.Print_Titles" localSheetId="11">'5 - Elektronická kontrola...'!$119:$119</definedName>
    <definedName name="_xlnm._FilterDatabase" localSheetId="12" hidden="1">'6 - Domovní  videotelefon'!$C$121:$K$152</definedName>
    <definedName name="_xlnm.Print_Area" localSheetId="12">'6 - Domovní  videotelefon'!$C$4:$J$76,'6 - Domovní  videotelefon'!$C$82:$J$103,'6 - Domovní  videotelefon'!$C$109:$J$152</definedName>
    <definedName name="_xlnm.Print_Titles" localSheetId="12">'6 - Domovní  videotelefon'!$121:$121</definedName>
    <definedName name="_xlnm._FilterDatabase" localSheetId="13" hidden="1">'7 - Komunikační systém se...'!$C$120:$K$173</definedName>
    <definedName name="_xlnm.Print_Area" localSheetId="13">'7 - Komunikační systém se...'!$C$4:$J$76,'7 - Komunikační systém se...'!$C$82:$J$102,'7 - Komunikační systém se...'!$C$108:$J$173</definedName>
    <definedName name="_xlnm.Print_Titles" localSheetId="13">'7 - Komunikační systém se...'!$120:$120</definedName>
    <definedName name="_xlnm._FilterDatabase" localSheetId="14" hidden="1">'8 - Hrubé rozvody'!$C$121:$K$166</definedName>
    <definedName name="_xlnm.Print_Area" localSheetId="14">'8 - Hrubé rozvody'!$C$4:$J$76,'8 - Hrubé rozvody'!$C$82:$J$103,'8 - Hrubé rozvody'!$C$109:$J$166</definedName>
    <definedName name="_xlnm.Print_Titles" localSheetId="14">'8 - Hrubé rozvody'!$121:$121</definedName>
    <definedName name="_xlnm._FilterDatabase" localSheetId="15" hidden="1">'g - VZT'!$C$119:$K$175</definedName>
    <definedName name="_xlnm.Print_Area" localSheetId="15">'g - VZT'!$C$4:$J$76,'g - VZT'!$C$82:$J$101,'g - VZT'!$C$107:$J$175</definedName>
    <definedName name="_xlnm.Print_Titles" localSheetId="15">'g - VZT'!$119:$119</definedName>
    <definedName name="_xlnm._FilterDatabase" localSheetId="16" hidden="1">'h - VRN-profese'!$C$122:$K$144</definedName>
    <definedName name="_xlnm.Print_Area" localSheetId="16">'h - VRN-profese'!$C$4:$J$76,'h - VRN-profese'!$C$82:$J$104,'h - VRN-profese'!$C$110:$J$144</definedName>
    <definedName name="_xlnm.Print_Titles" localSheetId="16">'h - VRN-profese'!$122:$122</definedName>
    <definedName name="_xlnm._FilterDatabase" localSheetId="17" hidden="1">'ch - VRN-stavební'!$C$122:$K$137</definedName>
    <definedName name="_xlnm.Print_Area" localSheetId="17">'ch - VRN-stavební'!$C$4:$J$76,'ch - VRN-stavební'!$C$82:$J$104,'ch - VRN-stavební'!$C$110:$J$137</definedName>
    <definedName name="_xlnm.Print_Titles" localSheetId="17">'ch - VRN-stavební'!$122:$122</definedName>
    <definedName name="_xlnm._FilterDatabase" localSheetId="18" hidden="1">'SO 05 - D.1.3.4. MOBILIÁŘ...'!$C$119:$K$154</definedName>
    <definedName name="_xlnm.Print_Area" localSheetId="18">'SO 05 - D.1.3.4. MOBILIÁŘ...'!$C$4:$J$76,'SO 05 - D.1.3.4. MOBILIÁŘ...'!$C$82:$J$101,'SO 05 - D.1.3.4. MOBILIÁŘ...'!$C$107:$J$154</definedName>
    <definedName name="_xlnm.Print_Titles" localSheetId="18">'SO 05 - D.1.3.4. MOBILIÁŘ...'!$119:$119</definedName>
    <definedName name="_xlnm._FilterDatabase" localSheetId="19" hidden="1">'SO 05.2 - D.1.3.2. KRAJIN...'!$C$124:$K$285</definedName>
    <definedName name="_xlnm.Print_Area" localSheetId="19">'SO 05.2 - D.1.3.2. KRAJIN...'!$C$4:$J$76,'SO 05.2 - D.1.3.2. KRAJIN...'!$C$82:$J$106,'SO 05.2 - D.1.3.2. KRAJIN...'!$C$112:$J$285</definedName>
    <definedName name="_xlnm.Print_Titles" localSheetId="19">'SO 05.2 - D.1.3.2. KRAJIN...'!$124:$124</definedName>
    <definedName name="_xlnm._FilterDatabase" localSheetId="20" hidden="1">'SO 04.11 - Závlaha'!$C$120:$K$153</definedName>
    <definedName name="_xlnm.Print_Area" localSheetId="20">'SO 04.11 - Závlaha'!$C$4:$J$76,'SO 04.11 - Závlaha'!$C$82:$J$102,'SO 04.11 - Závlaha'!$C$108:$J$153</definedName>
    <definedName name="_xlnm.Print_Titles" localSheetId="20">'SO 04.11 - Závlaha'!$120:$120</definedName>
  </definedNames>
  <calcPr/>
</workbook>
</file>

<file path=xl/calcChain.xml><?xml version="1.0" encoding="utf-8"?>
<calcChain xmlns="http://schemas.openxmlformats.org/spreadsheetml/2006/main">
  <c i="21" l="1" r="J37"/>
  <c r="J36"/>
  <c i="1" r="AY114"/>
  <c i="21" r="J35"/>
  <c i="1" r="AX114"/>
  <c i="21"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F115"/>
  <c r="E113"/>
  <c r="J92"/>
  <c r="F89"/>
  <c r="E87"/>
  <c r="J21"/>
  <c r="E21"/>
  <c r="J117"/>
  <c r="J20"/>
  <c r="J18"/>
  <c r="E18"/>
  <c r="F92"/>
  <c r="J17"/>
  <c r="J15"/>
  <c r="E15"/>
  <c r="F117"/>
  <c r="J14"/>
  <c r="J12"/>
  <c r="J115"/>
  <c r="E7"/>
  <c r="E111"/>
  <c i="20" r="J37"/>
  <c r="J36"/>
  <c i="1" r="AY113"/>
  <c i="20" r="J35"/>
  <c i="1" r="AX113"/>
  <c i="20"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T274"/>
  <c r="R275"/>
  <c r="R274"/>
  <c r="P275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T249"/>
  <c r="R250"/>
  <c r="R249"/>
  <c r="P250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119"/>
  <c r="E7"/>
  <c r="E115"/>
  <c i="19" r="J37"/>
  <c r="J36"/>
  <c i="1" r="AY112"/>
  <c i="19" r="J35"/>
  <c i="1" r="AX112"/>
  <c i="19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114"/>
  <c r="E7"/>
  <c r="E110"/>
  <c i="18" r="J37"/>
  <c r="J36"/>
  <c i="1" r="AY111"/>
  <c i="18" r="J35"/>
  <c i="1" r="AX111"/>
  <c i="18"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T125"/>
  <c r="R126"/>
  <c r="R125"/>
  <c r="P126"/>
  <c r="P125"/>
  <c r="F117"/>
  <c r="E115"/>
  <c r="F89"/>
  <c r="E87"/>
  <c r="J24"/>
  <c r="E24"/>
  <c r="J92"/>
  <c r="J23"/>
  <c r="J21"/>
  <c r="E21"/>
  <c r="J91"/>
  <c r="J20"/>
  <c r="J18"/>
  <c r="E18"/>
  <c r="F120"/>
  <c r="J17"/>
  <c r="J15"/>
  <c r="E15"/>
  <c r="F91"/>
  <c r="J14"/>
  <c r="J12"/>
  <c r="J117"/>
  <c r="E7"/>
  <c r="E113"/>
  <c i="17" r="J144"/>
  <c r="J125"/>
  <c r="J37"/>
  <c r="J36"/>
  <c i="1" r="AY110"/>
  <c i="17" r="J35"/>
  <c i="1" r="AX110"/>
  <c i="17" r="J103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J98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89"/>
  <c r="E7"/>
  <c r="E113"/>
  <c i="16" r="J37"/>
  <c r="J36"/>
  <c i="1" r="AY109"/>
  <c i="16" r="J35"/>
  <c i="1" r="AX109"/>
  <c i="16"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91"/>
  <c r="J14"/>
  <c r="J12"/>
  <c r="J114"/>
  <c r="E7"/>
  <c r="E85"/>
  <c i="15" r="J37"/>
  <c r="J36"/>
  <c i="1" r="AY108"/>
  <c i="15" r="J35"/>
  <c i="1" r="AX108"/>
  <c i="15" r="BI166"/>
  <c r="BH166"/>
  <c r="BG166"/>
  <c r="BF166"/>
  <c r="T166"/>
  <c r="R166"/>
  <c r="P166"/>
  <c r="BI165"/>
  <c r="BH165"/>
  <c r="BG165"/>
  <c r="BF165"/>
  <c r="T165"/>
  <c r="R165"/>
  <c r="P165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14" r="J37"/>
  <c r="J36"/>
  <c i="1" r="AY107"/>
  <c i="14" r="J35"/>
  <c i="1" r="AX107"/>
  <c i="14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117"/>
  <c r="J14"/>
  <c r="J12"/>
  <c r="J115"/>
  <c r="E7"/>
  <c r="E111"/>
  <c i="13" r="J37"/>
  <c r="J36"/>
  <c i="1" r="AY106"/>
  <c i="13" r="J35"/>
  <c i="1" r="AX106"/>
  <c i="13"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112"/>
  <c i="12" r="J37"/>
  <c r="J36"/>
  <c i="1" r="AY105"/>
  <c i="12" r="J35"/>
  <c i="1" r="AX105"/>
  <c i="12"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91"/>
  <c r="J14"/>
  <c r="J12"/>
  <c r="J89"/>
  <c r="E7"/>
  <c r="E110"/>
  <c i="11" r="J37"/>
  <c r="J36"/>
  <c i="1" r="AY104"/>
  <c i="11" r="J35"/>
  <c i="1" r="AX104"/>
  <c i="11" r="BI183"/>
  <c r="BH183"/>
  <c r="BG183"/>
  <c r="BF183"/>
  <c r="T183"/>
  <c r="T182"/>
  <c r="R183"/>
  <c r="R182"/>
  <c r="P183"/>
  <c r="P182"/>
  <c r="BI181"/>
  <c r="BH181"/>
  <c r="BG181"/>
  <c r="BF181"/>
  <c r="T181"/>
  <c r="T180"/>
  <c r="T179"/>
  <c r="R181"/>
  <c r="R180"/>
  <c r="R179"/>
  <c r="P181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91"/>
  <c r="J14"/>
  <c r="J12"/>
  <c r="J119"/>
  <c r="E7"/>
  <c r="E115"/>
  <c i="10" r="J37"/>
  <c r="J36"/>
  <c i="1" r="AY103"/>
  <c i="10" r="J35"/>
  <c i="1" r="AX103"/>
  <c i="10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9" r="J37"/>
  <c r="J36"/>
  <c i="1" r="AY102"/>
  <c i="9" r="J35"/>
  <c i="1" r="AX102"/>
  <c i="9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89"/>
  <c r="E7"/>
  <c r="E111"/>
  <c i="8" r="J37"/>
  <c r="J36"/>
  <c i="1" r="AY101"/>
  <c i="8" r="J35"/>
  <c i="1" r="AX101"/>
  <c i="8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5"/>
  <c r="BH165"/>
  <c r="BG165"/>
  <c r="BF165"/>
  <c r="T165"/>
  <c r="T164"/>
  <c r="R165"/>
  <c r="R164"/>
  <c r="P165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111"/>
  <c i="7" r="J37"/>
  <c r="J36"/>
  <c i="1" r="AY100"/>
  <c i="7" r="J35"/>
  <c i="1" r="AX100"/>
  <c i="7" r="BI213"/>
  <c r="BH213"/>
  <c r="BG213"/>
  <c r="BF213"/>
  <c r="T213"/>
  <c r="R213"/>
  <c r="P213"/>
  <c r="BI212"/>
  <c r="BH212"/>
  <c r="BG212"/>
  <c r="BF212"/>
  <c r="T212"/>
  <c r="R212"/>
  <c r="P212"/>
  <c r="BI195"/>
  <c r="BH195"/>
  <c r="BG195"/>
  <c r="BF195"/>
  <c r="T195"/>
  <c r="T194"/>
  <c r="R195"/>
  <c r="R194"/>
  <c r="P195"/>
  <c r="P194"/>
  <c r="BI193"/>
  <c r="BH193"/>
  <c r="BG193"/>
  <c r="BF193"/>
  <c r="T193"/>
  <c r="T192"/>
  <c r="R193"/>
  <c r="R192"/>
  <c r="P193"/>
  <c r="P192"/>
  <c r="BI191"/>
  <c r="BH191"/>
  <c r="BG191"/>
  <c r="BF191"/>
  <c r="T191"/>
  <c r="T190"/>
  <c r="T189"/>
  <c r="R191"/>
  <c r="R190"/>
  <c r="R189"/>
  <c r="P191"/>
  <c r="P190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91"/>
  <c r="J14"/>
  <c r="J12"/>
  <c r="J89"/>
  <c r="E7"/>
  <c r="E85"/>
  <c i="6" r="J37"/>
  <c r="J36"/>
  <c i="1" r="AY99"/>
  <c i="6" r="J35"/>
  <c i="1" r="AX99"/>
  <c i="6"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6"/>
  <c r="BH296"/>
  <c r="BG296"/>
  <c r="BF296"/>
  <c r="T296"/>
  <c r="T287"/>
  <c r="R296"/>
  <c r="R287"/>
  <c r="P296"/>
  <c r="P287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68"/>
  <c r="BH268"/>
  <c r="BG268"/>
  <c r="BF268"/>
  <c r="T268"/>
  <c r="R268"/>
  <c r="P268"/>
  <c r="BI262"/>
  <c r="BH262"/>
  <c r="BG262"/>
  <c r="BF262"/>
  <c r="T262"/>
  <c r="R262"/>
  <c r="P262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F124"/>
  <c r="E122"/>
  <c r="F89"/>
  <c r="E87"/>
  <c r="J24"/>
  <c r="E24"/>
  <c r="J127"/>
  <c r="J23"/>
  <c r="J21"/>
  <c r="E21"/>
  <c r="J91"/>
  <c r="J20"/>
  <c r="J18"/>
  <c r="E18"/>
  <c r="F92"/>
  <c r="J17"/>
  <c r="J15"/>
  <c r="E15"/>
  <c r="F126"/>
  <c r="J14"/>
  <c r="J12"/>
  <c r="J124"/>
  <c r="E7"/>
  <c r="E85"/>
  <c i="5" r="J37"/>
  <c r="J36"/>
  <c i="1" r="AY98"/>
  <c i="5" r="J35"/>
  <c i="1" r="AX98"/>
  <c i="5"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T124"/>
  <c r="R125"/>
  <c r="R124"/>
  <c r="P125"/>
  <c r="P124"/>
  <c r="F116"/>
  <c r="E114"/>
  <c r="F89"/>
  <c r="E87"/>
  <c r="J24"/>
  <c r="E24"/>
  <c r="J119"/>
  <c r="J23"/>
  <c r="J21"/>
  <c r="E21"/>
  <c r="J91"/>
  <c r="J20"/>
  <c r="J18"/>
  <c r="E18"/>
  <c r="F92"/>
  <c r="J17"/>
  <c r="J15"/>
  <c r="E15"/>
  <c r="F91"/>
  <c r="J14"/>
  <c r="J12"/>
  <c r="J89"/>
  <c r="E7"/>
  <c r="E112"/>
  <c i="4" r="J37"/>
  <c r="J36"/>
  <c i="1" r="AY97"/>
  <c i="4" r="J35"/>
  <c i="1" r="AX97"/>
  <c i="4"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07"/>
  <c r="BH307"/>
  <c r="BG307"/>
  <c r="BF307"/>
  <c r="T307"/>
  <c r="R307"/>
  <c r="P307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4"/>
  <c r="BH144"/>
  <c r="BG144"/>
  <c r="BF144"/>
  <c r="T144"/>
  <c r="T130"/>
  <c r="T129"/>
  <c r="R144"/>
  <c r="R130"/>
  <c r="R129"/>
  <c r="P144"/>
  <c r="P130"/>
  <c r="P129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124"/>
  <c r="J14"/>
  <c r="J12"/>
  <c r="J89"/>
  <c r="E7"/>
  <c r="E85"/>
  <c i="3" r="J37"/>
  <c r="J36"/>
  <c i="1" r="AY96"/>
  <c i="3" r="J35"/>
  <c i="1" r="AX96"/>
  <c i="3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89"/>
  <c r="E7"/>
  <c r="E85"/>
  <c i="1" r="AY95"/>
  <c r="AX95"/>
  <c i="2" r="J37"/>
  <c r="J36"/>
  <c r="J35"/>
  <c r="BI1340"/>
  <c r="BH1340"/>
  <c r="BG1340"/>
  <c r="BF1340"/>
  <c r="T1340"/>
  <c r="T1339"/>
  <c r="T1338"/>
  <c r="R1340"/>
  <c r="R1339"/>
  <c r="R1338"/>
  <c r="P1340"/>
  <c r="P1339"/>
  <c r="P1338"/>
  <c r="BI1337"/>
  <c r="BH1337"/>
  <c r="BG1337"/>
  <c r="BF1337"/>
  <c r="T1337"/>
  <c r="R1337"/>
  <c r="P1337"/>
  <c r="BI1336"/>
  <c r="BH1336"/>
  <c r="BG1336"/>
  <c r="BF1336"/>
  <c r="T1336"/>
  <c r="R1336"/>
  <c r="P1336"/>
  <c r="BI1330"/>
  <c r="BH1330"/>
  <c r="BG1330"/>
  <c r="BF1330"/>
  <c r="T1330"/>
  <c r="R1330"/>
  <c r="P1330"/>
  <c r="BI1323"/>
  <c r="BH1323"/>
  <c r="BG1323"/>
  <c r="BF1323"/>
  <c r="T1323"/>
  <c r="T1318"/>
  <c r="R1323"/>
  <c r="R1318"/>
  <c r="P1323"/>
  <c r="P1318"/>
  <c r="BI1319"/>
  <c r="BH1319"/>
  <c r="BG1319"/>
  <c r="BF1319"/>
  <c r="T1319"/>
  <c r="R1319"/>
  <c r="P1319"/>
  <c r="BI1317"/>
  <c r="BH1317"/>
  <c r="BG1317"/>
  <c r="BF1317"/>
  <c r="T1317"/>
  <c r="R1317"/>
  <c r="P1317"/>
  <c r="BI1316"/>
  <c r="BH1316"/>
  <c r="BG1316"/>
  <c r="BF1316"/>
  <c r="T1316"/>
  <c r="R1316"/>
  <c r="P1316"/>
  <c r="BI1315"/>
  <c r="BH1315"/>
  <c r="BG1315"/>
  <c r="BF1315"/>
  <c r="T1315"/>
  <c r="R1315"/>
  <c r="P1315"/>
  <c r="BI1314"/>
  <c r="BH1314"/>
  <c r="BG1314"/>
  <c r="BF1314"/>
  <c r="T1314"/>
  <c r="R1314"/>
  <c r="P1314"/>
  <c r="BI1311"/>
  <c r="BH1311"/>
  <c r="BG1311"/>
  <c r="BF1311"/>
  <c r="T1311"/>
  <c r="R1311"/>
  <c r="P1311"/>
  <c r="BI1292"/>
  <c r="BH1292"/>
  <c r="BG1292"/>
  <c r="BF1292"/>
  <c r="T1292"/>
  <c r="R1292"/>
  <c r="P1292"/>
  <c r="BI1291"/>
  <c r="BH1291"/>
  <c r="BG1291"/>
  <c r="BF1291"/>
  <c r="T1291"/>
  <c r="R1291"/>
  <c r="P1291"/>
  <c r="BI1289"/>
  <c r="BH1289"/>
  <c r="BG1289"/>
  <c r="BF1289"/>
  <c r="T1289"/>
  <c r="R1289"/>
  <c r="P1289"/>
  <c r="BI1283"/>
  <c r="BH1283"/>
  <c r="BG1283"/>
  <c r="BF1283"/>
  <c r="T1283"/>
  <c r="R1283"/>
  <c r="P1283"/>
  <c r="BI1279"/>
  <c r="BH1279"/>
  <c r="BG1279"/>
  <c r="BF1279"/>
  <c r="T1279"/>
  <c r="R1279"/>
  <c r="P1279"/>
  <c r="BI1275"/>
  <c r="BH1275"/>
  <c r="BG1275"/>
  <c r="BF1275"/>
  <c r="T1275"/>
  <c r="R1275"/>
  <c r="P1275"/>
  <c r="BI1272"/>
  <c r="BH1272"/>
  <c r="BG1272"/>
  <c r="BF1272"/>
  <c r="T1272"/>
  <c r="R1272"/>
  <c r="P1272"/>
  <c r="BI1270"/>
  <c r="BH1270"/>
  <c r="BG1270"/>
  <c r="BF1270"/>
  <c r="T1270"/>
  <c r="R1270"/>
  <c r="P1270"/>
  <c r="BI1269"/>
  <c r="BH1269"/>
  <c r="BG1269"/>
  <c r="BF1269"/>
  <c r="T1269"/>
  <c r="R1269"/>
  <c r="P1269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1"/>
  <c r="BH1251"/>
  <c r="BG1251"/>
  <c r="BF1251"/>
  <c r="T1251"/>
  <c r="R1251"/>
  <c r="P1251"/>
  <c r="BI1250"/>
  <c r="BH1250"/>
  <c r="BG1250"/>
  <c r="BF1250"/>
  <c r="T1250"/>
  <c r="R1250"/>
  <c r="P1250"/>
  <c r="BI1242"/>
  <c r="BH1242"/>
  <c r="BG1242"/>
  <c r="BF1242"/>
  <c r="T1242"/>
  <c r="R1242"/>
  <c r="P1242"/>
  <c r="BI1236"/>
  <c r="BH1236"/>
  <c r="BG1236"/>
  <c r="BF1236"/>
  <c r="T1236"/>
  <c r="R1236"/>
  <c r="P1236"/>
  <c r="BI1234"/>
  <c r="BH1234"/>
  <c r="BG1234"/>
  <c r="BF1234"/>
  <c r="T1234"/>
  <c r="R1234"/>
  <c r="P1234"/>
  <c r="BI1233"/>
  <c r="BH1233"/>
  <c r="BG1233"/>
  <c r="BF1233"/>
  <c r="T1233"/>
  <c r="R1233"/>
  <c r="P1233"/>
  <c r="BI1232"/>
  <c r="BH1232"/>
  <c r="BG1232"/>
  <c r="BF1232"/>
  <c r="T1232"/>
  <c r="R1232"/>
  <c r="P1232"/>
  <c r="BI1228"/>
  <c r="BH1228"/>
  <c r="BG1228"/>
  <c r="BF1228"/>
  <c r="T1228"/>
  <c r="R1228"/>
  <c r="P1228"/>
  <c r="BI1224"/>
  <c r="BH1224"/>
  <c r="BG1224"/>
  <c r="BF1224"/>
  <c r="T1224"/>
  <c r="R1224"/>
  <c r="P1224"/>
  <c r="BI1218"/>
  <c r="BH1218"/>
  <c r="BG1218"/>
  <c r="BF1218"/>
  <c r="T1218"/>
  <c r="R1218"/>
  <c r="P1218"/>
  <c r="BI1215"/>
  <c r="BH1215"/>
  <c r="BG1215"/>
  <c r="BF1215"/>
  <c r="T1215"/>
  <c r="R1215"/>
  <c r="P1215"/>
  <c r="BI1207"/>
  <c r="BH1207"/>
  <c r="BG1207"/>
  <c r="BF1207"/>
  <c r="T1207"/>
  <c r="R1207"/>
  <c r="P1207"/>
  <c r="BI1204"/>
  <c r="BH1204"/>
  <c r="BG1204"/>
  <c r="BF1204"/>
  <c r="T1204"/>
  <c r="R1204"/>
  <c r="P1204"/>
  <c r="BI1201"/>
  <c r="BH1201"/>
  <c r="BG1201"/>
  <c r="BF1201"/>
  <c r="T1201"/>
  <c r="R1201"/>
  <c r="P1201"/>
  <c r="BI1197"/>
  <c r="BH1197"/>
  <c r="BG1197"/>
  <c r="BF1197"/>
  <c r="T1197"/>
  <c r="R1197"/>
  <c r="P1197"/>
  <c r="BI1193"/>
  <c r="BH1193"/>
  <c r="BG1193"/>
  <c r="BF1193"/>
  <c r="T1193"/>
  <c r="R1193"/>
  <c r="P1193"/>
  <c r="BI1189"/>
  <c r="BH1189"/>
  <c r="BG1189"/>
  <c r="BF1189"/>
  <c r="T1189"/>
  <c r="R1189"/>
  <c r="P1189"/>
  <c r="BI1187"/>
  <c r="BH1187"/>
  <c r="BG1187"/>
  <c r="BF1187"/>
  <c r="T1187"/>
  <c r="R1187"/>
  <c r="P1187"/>
  <c r="BI1179"/>
  <c r="BH1179"/>
  <c r="BG1179"/>
  <c r="BF1179"/>
  <c r="T1179"/>
  <c r="R1179"/>
  <c r="P1179"/>
  <c r="BI1178"/>
  <c r="BH1178"/>
  <c r="BG1178"/>
  <c r="BF1178"/>
  <c r="T1178"/>
  <c r="R1178"/>
  <c r="P1178"/>
  <c r="BI1177"/>
  <c r="BH1177"/>
  <c r="BG1177"/>
  <c r="BF1177"/>
  <c r="T1177"/>
  <c r="R1177"/>
  <c r="P1177"/>
  <c r="BI1176"/>
  <c r="BH1176"/>
  <c r="BG1176"/>
  <c r="BF1176"/>
  <c r="T1176"/>
  <c r="R1176"/>
  <c r="P1176"/>
  <c r="BI1175"/>
  <c r="BH1175"/>
  <c r="BG1175"/>
  <c r="BF1175"/>
  <c r="T1175"/>
  <c r="R1175"/>
  <c r="P1175"/>
  <c r="BI1174"/>
  <c r="BH1174"/>
  <c r="BG1174"/>
  <c r="BF1174"/>
  <c r="T1174"/>
  <c r="R1174"/>
  <c r="P1174"/>
  <c r="BI1173"/>
  <c r="BH1173"/>
  <c r="BG1173"/>
  <c r="BF1173"/>
  <c r="T1173"/>
  <c r="R1173"/>
  <c r="P1173"/>
  <c r="BI1172"/>
  <c r="BH1172"/>
  <c r="BG1172"/>
  <c r="BF1172"/>
  <c r="T1172"/>
  <c r="R1172"/>
  <c r="P1172"/>
  <c r="BI1171"/>
  <c r="BH1171"/>
  <c r="BG1171"/>
  <c r="BF1171"/>
  <c r="T1171"/>
  <c r="R1171"/>
  <c r="P1171"/>
  <c r="BI1170"/>
  <c r="BH1170"/>
  <c r="BG1170"/>
  <c r="BF1170"/>
  <c r="T1170"/>
  <c r="R1170"/>
  <c r="P1170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6"/>
  <c r="BH1166"/>
  <c r="BG1166"/>
  <c r="BF1166"/>
  <c r="T1166"/>
  <c r="R1166"/>
  <c r="P1166"/>
  <c r="BI1165"/>
  <c r="BH1165"/>
  <c r="BG1165"/>
  <c r="BF1165"/>
  <c r="T1165"/>
  <c r="R1165"/>
  <c r="P1165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55"/>
  <c r="BH1155"/>
  <c r="BG1155"/>
  <c r="BF1155"/>
  <c r="T1155"/>
  <c r="R1155"/>
  <c r="P1155"/>
  <c r="BI1154"/>
  <c r="BH1154"/>
  <c r="BG1154"/>
  <c r="BF1154"/>
  <c r="T1154"/>
  <c r="R1154"/>
  <c r="P1154"/>
  <c r="BI1153"/>
  <c r="BH1153"/>
  <c r="BG1153"/>
  <c r="BF1153"/>
  <c r="T1153"/>
  <c r="R1153"/>
  <c r="P1153"/>
  <c r="BI1152"/>
  <c r="BH1152"/>
  <c r="BG1152"/>
  <c r="BF1152"/>
  <c r="T1152"/>
  <c r="R1152"/>
  <c r="P1152"/>
  <c r="BI1151"/>
  <c r="BH1151"/>
  <c r="BG1151"/>
  <c r="BF1151"/>
  <c r="T1151"/>
  <c r="R1151"/>
  <c r="P1151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7"/>
  <c r="BH1147"/>
  <c r="BG1147"/>
  <c r="BF1147"/>
  <c r="T1147"/>
  <c r="R1147"/>
  <c r="P1147"/>
  <c r="BI1146"/>
  <c r="BH1146"/>
  <c r="BG1146"/>
  <c r="BF1146"/>
  <c r="T1146"/>
  <c r="R1146"/>
  <c r="P1146"/>
  <c r="BI1145"/>
  <c r="BH1145"/>
  <c r="BG1145"/>
  <c r="BF1145"/>
  <c r="T1145"/>
  <c r="R1145"/>
  <c r="P1145"/>
  <c r="BI1144"/>
  <c r="BH1144"/>
  <c r="BG1144"/>
  <c r="BF1144"/>
  <c r="T1144"/>
  <c r="R1144"/>
  <c r="P1144"/>
  <c r="BI1143"/>
  <c r="BH1143"/>
  <c r="BG1143"/>
  <c r="BF1143"/>
  <c r="T1143"/>
  <c r="R1143"/>
  <c r="P1143"/>
  <c r="BI1142"/>
  <c r="BH1142"/>
  <c r="BG1142"/>
  <c r="BF1142"/>
  <c r="T1142"/>
  <c r="R1142"/>
  <c r="P1142"/>
  <c r="BI1141"/>
  <c r="BH1141"/>
  <c r="BG1141"/>
  <c r="BF1141"/>
  <c r="T1141"/>
  <c r="R1141"/>
  <c r="P1141"/>
  <c r="BI1140"/>
  <c r="BH1140"/>
  <c r="BG1140"/>
  <c r="BF1140"/>
  <c r="T1140"/>
  <c r="R1140"/>
  <c r="P1140"/>
  <c r="BI1138"/>
  <c r="BH1138"/>
  <c r="BG1138"/>
  <c r="BF1138"/>
  <c r="T1138"/>
  <c r="R1138"/>
  <c r="P1138"/>
  <c r="BI1137"/>
  <c r="BH1137"/>
  <c r="BG1137"/>
  <c r="BF1137"/>
  <c r="T1137"/>
  <c r="R1137"/>
  <c r="P1137"/>
  <c r="BI1136"/>
  <c r="BH1136"/>
  <c r="BG1136"/>
  <c r="BF1136"/>
  <c r="T1136"/>
  <c r="R1136"/>
  <c r="P1136"/>
  <c r="BI1135"/>
  <c r="BH1135"/>
  <c r="BG1135"/>
  <c r="BF1135"/>
  <c r="T1135"/>
  <c r="R1135"/>
  <c r="P1135"/>
  <c r="BI1134"/>
  <c r="BH1134"/>
  <c r="BG1134"/>
  <c r="BF1134"/>
  <c r="T1134"/>
  <c r="R1134"/>
  <c r="P1134"/>
  <c r="BI1133"/>
  <c r="BH1133"/>
  <c r="BG1133"/>
  <c r="BF1133"/>
  <c r="T1133"/>
  <c r="R1133"/>
  <c r="P1133"/>
  <c r="BI1132"/>
  <c r="BH1132"/>
  <c r="BG1132"/>
  <c r="BF1132"/>
  <c r="T1132"/>
  <c r="R1132"/>
  <c r="P1132"/>
  <c r="BI1131"/>
  <c r="BH1131"/>
  <c r="BG1131"/>
  <c r="BF1131"/>
  <c r="T1131"/>
  <c r="R1131"/>
  <c r="P1131"/>
  <c r="BI1130"/>
  <c r="BH1130"/>
  <c r="BG1130"/>
  <c r="BF1130"/>
  <c r="T1130"/>
  <c r="R1130"/>
  <c r="P1130"/>
  <c r="BI1129"/>
  <c r="BH1129"/>
  <c r="BG1129"/>
  <c r="BF1129"/>
  <c r="T1129"/>
  <c r="R1129"/>
  <c r="P1129"/>
  <c r="BI1128"/>
  <c r="BH1128"/>
  <c r="BG1128"/>
  <c r="BF1128"/>
  <c r="T1128"/>
  <c r="R1128"/>
  <c r="P1128"/>
  <c r="BI1127"/>
  <c r="BH1127"/>
  <c r="BG1127"/>
  <c r="BF1127"/>
  <c r="T1127"/>
  <c r="R1127"/>
  <c r="P1127"/>
  <c r="BI1126"/>
  <c r="BH1126"/>
  <c r="BG1126"/>
  <c r="BF1126"/>
  <c r="T1126"/>
  <c r="R1126"/>
  <c r="P1126"/>
  <c r="BI1125"/>
  <c r="BH1125"/>
  <c r="BG1125"/>
  <c r="BF1125"/>
  <c r="T1125"/>
  <c r="R1125"/>
  <c r="P1125"/>
  <c r="BI1124"/>
  <c r="BH1124"/>
  <c r="BG1124"/>
  <c r="BF1124"/>
  <c r="T1124"/>
  <c r="R1124"/>
  <c r="P1124"/>
  <c r="BI1123"/>
  <c r="BH1123"/>
  <c r="BG1123"/>
  <c r="BF1123"/>
  <c r="T1123"/>
  <c r="R1123"/>
  <c r="P1123"/>
  <c r="BI1122"/>
  <c r="BH1122"/>
  <c r="BG1122"/>
  <c r="BF1122"/>
  <c r="T1122"/>
  <c r="R1122"/>
  <c r="P1122"/>
  <c r="BI1121"/>
  <c r="BH1121"/>
  <c r="BG1121"/>
  <c r="BF1121"/>
  <c r="T1121"/>
  <c r="R1121"/>
  <c r="P1121"/>
  <c r="BI1120"/>
  <c r="BH1120"/>
  <c r="BG1120"/>
  <c r="BF1120"/>
  <c r="T1120"/>
  <c r="R1120"/>
  <c r="P1120"/>
  <c r="BI1119"/>
  <c r="BH1119"/>
  <c r="BG1119"/>
  <c r="BF1119"/>
  <c r="T1119"/>
  <c r="R1119"/>
  <c r="P1119"/>
  <c r="BI1118"/>
  <c r="BH1118"/>
  <c r="BG1118"/>
  <c r="BF1118"/>
  <c r="T1118"/>
  <c r="R1118"/>
  <c r="P1118"/>
  <c r="BI1117"/>
  <c r="BH1117"/>
  <c r="BG1117"/>
  <c r="BF1117"/>
  <c r="T1117"/>
  <c r="R1117"/>
  <c r="P1117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7"/>
  <c r="BH1107"/>
  <c r="BG1107"/>
  <c r="BF1107"/>
  <c r="T1107"/>
  <c r="R1107"/>
  <c r="P1107"/>
  <c r="BI1104"/>
  <c r="BH1104"/>
  <c r="BG1104"/>
  <c r="BF1104"/>
  <c r="T1104"/>
  <c r="R1104"/>
  <c r="P1104"/>
  <c r="BI1102"/>
  <c r="BH1102"/>
  <c r="BG1102"/>
  <c r="BF1102"/>
  <c r="T1102"/>
  <c r="R1102"/>
  <c r="P1102"/>
  <c r="BI1099"/>
  <c r="BH1099"/>
  <c r="BG1099"/>
  <c r="BF1099"/>
  <c r="T1099"/>
  <c r="R1099"/>
  <c r="P1099"/>
  <c r="BI1096"/>
  <c r="BH1096"/>
  <c r="BG1096"/>
  <c r="BF1096"/>
  <c r="T1096"/>
  <c r="R1096"/>
  <c r="P1096"/>
  <c r="BI1095"/>
  <c r="BH1095"/>
  <c r="BG1095"/>
  <c r="BF1095"/>
  <c r="T1095"/>
  <c r="R1095"/>
  <c r="P1095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8"/>
  <c r="BH1088"/>
  <c r="BG1088"/>
  <c r="BF1088"/>
  <c r="T1088"/>
  <c r="R1088"/>
  <c r="P1088"/>
  <c r="BI1087"/>
  <c r="BH1087"/>
  <c r="BG1087"/>
  <c r="BF1087"/>
  <c r="T1087"/>
  <c r="R1087"/>
  <c r="P1087"/>
  <c r="BI1083"/>
  <c r="BH1083"/>
  <c r="BG1083"/>
  <c r="BF1083"/>
  <c r="T1083"/>
  <c r="R1083"/>
  <c r="P1083"/>
  <c r="BI1080"/>
  <c r="BH1080"/>
  <c r="BG1080"/>
  <c r="BF1080"/>
  <c r="T1080"/>
  <c r="R1080"/>
  <c r="P1080"/>
  <c r="BI1074"/>
  <c r="BH1074"/>
  <c r="BG1074"/>
  <c r="BF1074"/>
  <c r="T1074"/>
  <c r="R1074"/>
  <c r="P1074"/>
  <c r="BI1065"/>
  <c r="BH1065"/>
  <c r="BG1065"/>
  <c r="BF1065"/>
  <c r="T1065"/>
  <c r="R1065"/>
  <c r="P1065"/>
  <c r="BI1059"/>
  <c r="BH1059"/>
  <c r="BG1059"/>
  <c r="BF1059"/>
  <c r="T1059"/>
  <c r="R1059"/>
  <c r="P1059"/>
  <c r="BI1053"/>
  <c r="BH1053"/>
  <c r="BG1053"/>
  <c r="BF1053"/>
  <c r="T1053"/>
  <c r="R1053"/>
  <c r="P1053"/>
  <c r="BI1050"/>
  <c r="BH1050"/>
  <c r="BG1050"/>
  <c r="BF1050"/>
  <c r="T1050"/>
  <c r="R1050"/>
  <c r="P1050"/>
  <c r="BI1047"/>
  <c r="BH1047"/>
  <c r="BG1047"/>
  <c r="BF1047"/>
  <c r="T1047"/>
  <c r="R1047"/>
  <c r="P1047"/>
  <c r="BI1044"/>
  <c r="BH1044"/>
  <c r="BG1044"/>
  <c r="BF1044"/>
  <c r="T1044"/>
  <c r="R1044"/>
  <c r="P1044"/>
  <c r="BI1038"/>
  <c r="BH1038"/>
  <c r="BG1038"/>
  <c r="BF1038"/>
  <c r="T1038"/>
  <c r="R1038"/>
  <c r="P1038"/>
  <c r="BI1035"/>
  <c r="BH1035"/>
  <c r="BG1035"/>
  <c r="BF1035"/>
  <c r="T1035"/>
  <c r="R1035"/>
  <c r="P1035"/>
  <c r="BI1031"/>
  <c r="BH1031"/>
  <c r="BG1031"/>
  <c r="BF1031"/>
  <c r="T1031"/>
  <c r="R1031"/>
  <c r="P1031"/>
  <c r="BI1023"/>
  <c r="BH1023"/>
  <c r="BG1023"/>
  <c r="BF1023"/>
  <c r="T1023"/>
  <c r="R1023"/>
  <c r="P1023"/>
  <c r="BI1017"/>
  <c r="BH1017"/>
  <c r="BG1017"/>
  <c r="BF1017"/>
  <c r="T1017"/>
  <c r="R1017"/>
  <c r="P1017"/>
  <c r="BI1013"/>
  <c r="BH1013"/>
  <c r="BG1013"/>
  <c r="BF1013"/>
  <c r="T1013"/>
  <c r="R1013"/>
  <c r="P1013"/>
  <c r="BI1011"/>
  <c r="BH1011"/>
  <c r="BG1011"/>
  <c r="BF1011"/>
  <c r="T1011"/>
  <c r="R1011"/>
  <c r="P1011"/>
  <c r="BI1007"/>
  <c r="BH1007"/>
  <c r="BG1007"/>
  <c r="BF1007"/>
  <c r="T1007"/>
  <c r="R1007"/>
  <c r="P1007"/>
  <c r="BI1004"/>
  <c r="BH1004"/>
  <c r="BG1004"/>
  <c r="BF1004"/>
  <c r="T1004"/>
  <c r="R1004"/>
  <c r="P1004"/>
  <c r="BI994"/>
  <c r="BH994"/>
  <c r="BG994"/>
  <c r="BF994"/>
  <c r="T994"/>
  <c r="R994"/>
  <c r="P994"/>
  <c r="BI993"/>
  <c r="BH993"/>
  <c r="BG993"/>
  <c r="BF993"/>
  <c r="T993"/>
  <c r="R993"/>
  <c r="P993"/>
  <c r="BI990"/>
  <c r="BH990"/>
  <c r="BG990"/>
  <c r="BF990"/>
  <c r="T990"/>
  <c r="R990"/>
  <c r="P990"/>
  <c r="BI984"/>
  <c r="BH984"/>
  <c r="BG984"/>
  <c r="BF984"/>
  <c r="T984"/>
  <c r="R984"/>
  <c r="P984"/>
  <c r="BI983"/>
  <c r="BH983"/>
  <c r="BG983"/>
  <c r="BF983"/>
  <c r="T983"/>
  <c r="R983"/>
  <c r="P983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7"/>
  <c r="BH927"/>
  <c r="BG927"/>
  <c r="BF927"/>
  <c r="T927"/>
  <c r="T926"/>
  <c r="R927"/>
  <c r="R926"/>
  <c r="P927"/>
  <c r="P926"/>
  <c r="BI925"/>
  <c r="BH925"/>
  <c r="BG925"/>
  <c r="BF925"/>
  <c r="T925"/>
  <c r="R925"/>
  <c r="P925"/>
  <c r="BI924"/>
  <c r="BH924"/>
  <c r="BG924"/>
  <c r="BF924"/>
  <c r="T924"/>
  <c r="R924"/>
  <c r="P924"/>
  <c r="BI921"/>
  <c r="BH921"/>
  <c r="BG921"/>
  <c r="BF921"/>
  <c r="T921"/>
  <c r="R921"/>
  <c r="P921"/>
  <c r="BI918"/>
  <c r="BH918"/>
  <c r="BG918"/>
  <c r="BF918"/>
  <c r="T918"/>
  <c r="R918"/>
  <c r="P918"/>
  <c r="BI916"/>
  <c r="BH916"/>
  <c r="BG916"/>
  <c r="BF916"/>
  <c r="T916"/>
  <c r="R916"/>
  <c r="P916"/>
  <c r="BI912"/>
  <c r="BH912"/>
  <c r="BG912"/>
  <c r="BF912"/>
  <c r="T912"/>
  <c r="R912"/>
  <c r="P912"/>
  <c r="BI911"/>
  <c r="BH911"/>
  <c r="BG911"/>
  <c r="BF911"/>
  <c r="T911"/>
  <c r="R911"/>
  <c r="P911"/>
  <c r="BI908"/>
  <c r="BH908"/>
  <c r="BG908"/>
  <c r="BF908"/>
  <c r="T908"/>
  <c r="R908"/>
  <c r="P908"/>
  <c r="BI904"/>
  <c r="BH904"/>
  <c r="BG904"/>
  <c r="BF904"/>
  <c r="T904"/>
  <c r="R904"/>
  <c r="P904"/>
  <c r="BI901"/>
  <c r="BH901"/>
  <c r="BG901"/>
  <c r="BF901"/>
  <c r="T901"/>
  <c r="R901"/>
  <c r="P901"/>
  <c r="BI898"/>
  <c r="BH898"/>
  <c r="BG898"/>
  <c r="BF898"/>
  <c r="T898"/>
  <c r="R898"/>
  <c r="P898"/>
  <c r="BI897"/>
  <c r="BH897"/>
  <c r="BG897"/>
  <c r="BF897"/>
  <c r="T897"/>
  <c r="R897"/>
  <c r="P897"/>
  <c r="BI890"/>
  <c r="BH890"/>
  <c r="BG890"/>
  <c r="BF890"/>
  <c r="T890"/>
  <c r="R890"/>
  <c r="P890"/>
  <c r="BI887"/>
  <c r="BH887"/>
  <c r="BG887"/>
  <c r="BF887"/>
  <c r="T887"/>
  <c r="R887"/>
  <c r="P887"/>
  <c r="BI882"/>
  <c r="BH882"/>
  <c r="BG882"/>
  <c r="BF882"/>
  <c r="T882"/>
  <c r="R882"/>
  <c r="P882"/>
  <c r="BI879"/>
  <c r="BH879"/>
  <c r="BG879"/>
  <c r="BF879"/>
  <c r="T879"/>
  <c r="R879"/>
  <c r="P879"/>
  <c r="BI868"/>
  <c r="BH868"/>
  <c r="BG868"/>
  <c r="BF868"/>
  <c r="T868"/>
  <c r="R868"/>
  <c r="P868"/>
  <c r="BI865"/>
  <c r="BH865"/>
  <c r="BG865"/>
  <c r="BF865"/>
  <c r="T865"/>
  <c r="R865"/>
  <c r="P865"/>
  <c r="BI862"/>
  <c r="BH862"/>
  <c r="BG862"/>
  <c r="BF862"/>
  <c r="T862"/>
  <c r="R862"/>
  <c r="P862"/>
  <c r="BI856"/>
  <c r="BH856"/>
  <c r="BG856"/>
  <c r="BF856"/>
  <c r="T856"/>
  <c r="R856"/>
  <c r="P856"/>
  <c r="BI855"/>
  <c r="BH855"/>
  <c r="BG855"/>
  <c r="BF855"/>
  <c r="T855"/>
  <c r="R855"/>
  <c r="P855"/>
  <c r="BI850"/>
  <c r="BH850"/>
  <c r="BG850"/>
  <c r="BF850"/>
  <c r="T850"/>
  <c r="R850"/>
  <c r="P850"/>
  <c r="BI849"/>
  <c r="BH849"/>
  <c r="BG849"/>
  <c r="BF849"/>
  <c r="T849"/>
  <c r="R849"/>
  <c r="P849"/>
  <c r="BI846"/>
  <c r="BH846"/>
  <c r="BG846"/>
  <c r="BF846"/>
  <c r="T846"/>
  <c r="R846"/>
  <c r="P846"/>
  <c r="BI843"/>
  <c r="BH843"/>
  <c r="BG843"/>
  <c r="BF843"/>
  <c r="T843"/>
  <c r="R843"/>
  <c r="P843"/>
  <c r="BI840"/>
  <c r="BH840"/>
  <c r="BG840"/>
  <c r="BF840"/>
  <c r="T840"/>
  <c r="R840"/>
  <c r="P840"/>
  <c r="BI830"/>
  <c r="BH830"/>
  <c r="BG830"/>
  <c r="BF830"/>
  <c r="T830"/>
  <c r="R830"/>
  <c r="P830"/>
  <c r="BI828"/>
  <c r="BH828"/>
  <c r="BG828"/>
  <c r="BF828"/>
  <c r="T828"/>
  <c r="R828"/>
  <c r="P828"/>
  <c r="BI825"/>
  <c r="BH825"/>
  <c r="BG825"/>
  <c r="BF825"/>
  <c r="T825"/>
  <c r="R825"/>
  <c r="P825"/>
  <c r="BI820"/>
  <c r="BH820"/>
  <c r="BG820"/>
  <c r="BF820"/>
  <c r="T820"/>
  <c r="R820"/>
  <c r="P820"/>
  <c r="BI817"/>
  <c r="BH817"/>
  <c r="BG817"/>
  <c r="BF817"/>
  <c r="T817"/>
  <c r="R817"/>
  <c r="P817"/>
  <c r="BI810"/>
  <c r="BH810"/>
  <c r="BG810"/>
  <c r="BF810"/>
  <c r="T810"/>
  <c r="R810"/>
  <c r="P810"/>
  <c r="BI809"/>
  <c r="BH809"/>
  <c r="BG809"/>
  <c r="BF809"/>
  <c r="T809"/>
  <c r="R809"/>
  <c r="P809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88"/>
  <c r="BH788"/>
  <c r="BG788"/>
  <c r="BF788"/>
  <c r="T788"/>
  <c r="R788"/>
  <c r="P788"/>
  <c r="BI780"/>
  <c r="BH780"/>
  <c r="BG780"/>
  <c r="BF780"/>
  <c r="T780"/>
  <c r="R780"/>
  <c r="P780"/>
  <c r="BI777"/>
  <c r="BH777"/>
  <c r="BG777"/>
  <c r="BF777"/>
  <c r="T777"/>
  <c r="R777"/>
  <c r="P777"/>
  <c r="BI772"/>
  <c r="BH772"/>
  <c r="BG772"/>
  <c r="BF772"/>
  <c r="T772"/>
  <c r="R772"/>
  <c r="P772"/>
  <c r="BI769"/>
  <c r="BH769"/>
  <c r="BG769"/>
  <c r="BF769"/>
  <c r="T769"/>
  <c r="R769"/>
  <c r="P769"/>
  <c r="BI764"/>
  <c r="BH764"/>
  <c r="BG764"/>
  <c r="BF764"/>
  <c r="T764"/>
  <c r="R764"/>
  <c r="P764"/>
  <c r="BI761"/>
  <c r="BH761"/>
  <c r="BG761"/>
  <c r="BF761"/>
  <c r="T761"/>
  <c r="R761"/>
  <c r="P761"/>
  <c r="BI751"/>
  <c r="BH751"/>
  <c r="BG751"/>
  <c r="BF751"/>
  <c r="T751"/>
  <c r="R751"/>
  <c r="P751"/>
  <c r="BI749"/>
  <c r="BH749"/>
  <c r="BG749"/>
  <c r="BF749"/>
  <c r="T749"/>
  <c r="R749"/>
  <c r="P749"/>
  <c r="BI746"/>
  <c r="BH746"/>
  <c r="BG746"/>
  <c r="BF746"/>
  <c r="T746"/>
  <c r="R746"/>
  <c r="P746"/>
  <c r="BI739"/>
  <c r="BH739"/>
  <c r="BG739"/>
  <c r="BF739"/>
  <c r="T739"/>
  <c r="R739"/>
  <c r="P739"/>
  <c r="BI736"/>
  <c r="BH736"/>
  <c r="BG736"/>
  <c r="BF736"/>
  <c r="T736"/>
  <c r="R736"/>
  <c r="P736"/>
  <c r="BI727"/>
  <c r="BH727"/>
  <c r="BG727"/>
  <c r="BF727"/>
  <c r="T727"/>
  <c r="R727"/>
  <c r="P727"/>
  <c r="BI724"/>
  <c r="BH724"/>
  <c r="BG724"/>
  <c r="BF724"/>
  <c r="T724"/>
  <c r="R724"/>
  <c r="P724"/>
  <c r="BI721"/>
  <c r="BH721"/>
  <c r="BG721"/>
  <c r="BF721"/>
  <c r="T721"/>
  <c r="R721"/>
  <c r="P721"/>
  <c r="BI718"/>
  <c r="BH718"/>
  <c r="BG718"/>
  <c r="BF718"/>
  <c r="T718"/>
  <c r="R718"/>
  <c r="P718"/>
  <c r="BI715"/>
  <c r="BH715"/>
  <c r="BG715"/>
  <c r="BF715"/>
  <c r="T715"/>
  <c r="R715"/>
  <c r="P715"/>
  <c r="BI709"/>
  <c r="BH709"/>
  <c r="BG709"/>
  <c r="BF709"/>
  <c r="T709"/>
  <c r="R709"/>
  <c r="P709"/>
  <c r="BI706"/>
  <c r="BH706"/>
  <c r="BG706"/>
  <c r="BF706"/>
  <c r="T706"/>
  <c r="R706"/>
  <c r="P706"/>
  <c r="BI703"/>
  <c r="BH703"/>
  <c r="BG703"/>
  <c r="BF703"/>
  <c r="T703"/>
  <c r="R703"/>
  <c r="P703"/>
  <c r="BI700"/>
  <c r="BH700"/>
  <c r="BG700"/>
  <c r="BF700"/>
  <c r="T700"/>
  <c r="R700"/>
  <c r="P700"/>
  <c r="BI699"/>
  <c r="BH699"/>
  <c r="BG699"/>
  <c r="BF699"/>
  <c r="T699"/>
  <c r="R699"/>
  <c r="P699"/>
  <c r="BI695"/>
  <c r="BH695"/>
  <c r="BG695"/>
  <c r="BF695"/>
  <c r="T695"/>
  <c r="R695"/>
  <c r="P695"/>
  <c r="BI692"/>
  <c r="BH692"/>
  <c r="BG692"/>
  <c r="BF692"/>
  <c r="T692"/>
  <c r="R692"/>
  <c r="P692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T678"/>
  <c r="R679"/>
  <c r="R678"/>
  <c r="P679"/>
  <c r="P678"/>
  <c r="BI675"/>
  <c r="BH675"/>
  <c r="BG675"/>
  <c r="BF675"/>
  <c r="T675"/>
  <c r="R675"/>
  <c r="P675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4"/>
  <c r="BH644"/>
  <c r="BG644"/>
  <c r="BF644"/>
  <c r="T644"/>
  <c r="R644"/>
  <c r="P644"/>
  <c r="BI643"/>
  <c r="BH643"/>
  <c r="BG643"/>
  <c r="BF643"/>
  <c r="T643"/>
  <c r="R643"/>
  <c r="P643"/>
  <c r="BI639"/>
  <c r="BH639"/>
  <c r="BG639"/>
  <c r="BF639"/>
  <c r="T639"/>
  <c r="R639"/>
  <c r="P639"/>
  <c r="BI636"/>
  <c r="BH636"/>
  <c r="BG636"/>
  <c r="BF636"/>
  <c r="T636"/>
  <c r="R636"/>
  <c r="P636"/>
  <c r="BI635"/>
  <c r="BH635"/>
  <c r="BG635"/>
  <c r="BF635"/>
  <c r="T635"/>
  <c r="R635"/>
  <c r="P635"/>
  <c r="BI630"/>
  <c r="BH630"/>
  <c r="BG630"/>
  <c r="BF630"/>
  <c r="T630"/>
  <c r="R630"/>
  <c r="P630"/>
  <c r="BI618"/>
  <c r="BH618"/>
  <c r="BG618"/>
  <c r="BF618"/>
  <c r="T618"/>
  <c r="R618"/>
  <c r="P618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6"/>
  <c r="BH596"/>
  <c r="BG596"/>
  <c r="BF596"/>
  <c r="T596"/>
  <c r="R596"/>
  <c r="P596"/>
  <c r="BI595"/>
  <c r="BH595"/>
  <c r="BG595"/>
  <c r="BF595"/>
  <c r="T595"/>
  <c r="R595"/>
  <c r="P595"/>
  <c r="BI591"/>
  <c r="BH591"/>
  <c r="BG591"/>
  <c r="BF591"/>
  <c r="T591"/>
  <c r="R591"/>
  <c r="P591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77"/>
  <c r="BH577"/>
  <c r="BG577"/>
  <c r="BF577"/>
  <c r="T577"/>
  <c r="R577"/>
  <c r="P577"/>
  <c r="BI570"/>
  <c r="BH570"/>
  <c r="BG570"/>
  <c r="BF570"/>
  <c r="T570"/>
  <c r="R570"/>
  <c r="P570"/>
  <c r="BI567"/>
  <c r="BH567"/>
  <c r="BG567"/>
  <c r="BF567"/>
  <c r="T567"/>
  <c r="R567"/>
  <c r="P567"/>
  <c r="BI563"/>
  <c r="BH563"/>
  <c r="BG563"/>
  <c r="BF563"/>
  <c r="T563"/>
  <c r="R563"/>
  <c r="P563"/>
  <c r="BI559"/>
  <c r="BH559"/>
  <c r="BG559"/>
  <c r="BF559"/>
  <c r="T559"/>
  <c r="R559"/>
  <c r="P559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0"/>
  <c r="BH530"/>
  <c r="BG530"/>
  <c r="BF530"/>
  <c r="T530"/>
  <c r="R530"/>
  <c r="P530"/>
  <c r="BI526"/>
  <c r="BH526"/>
  <c r="BG526"/>
  <c r="BF526"/>
  <c r="T526"/>
  <c r="R526"/>
  <c r="P526"/>
  <c r="BI525"/>
  <c r="BH525"/>
  <c r="BG525"/>
  <c r="BF525"/>
  <c r="T525"/>
  <c r="R525"/>
  <c r="P525"/>
  <c r="BI511"/>
  <c r="BH511"/>
  <c r="BG511"/>
  <c r="BF511"/>
  <c r="T511"/>
  <c r="R511"/>
  <c r="P511"/>
  <c r="BI508"/>
  <c r="BH508"/>
  <c r="BG508"/>
  <c r="BF508"/>
  <c r="T508"/>
  <c r="R508"/>
  <c r="P508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3"/>
  <c r="BH473"/>
  <c r="BG473"/>
  <c r="BF473"/>
  <c r="T473"/>
  <c r="R473"/>
  <c r="P473"/>
  <c r="BI469"/>
  <c r="BH469"/>
  <c r="BG469"/>
  <c r="BF469"/>
  <c r="T469"/>
  <c r="R469"/>
  <c r="P469"/>
  <c r="BI466"/>
  <c r="BH466"/>
  <c r="BG466"/>
  <c r="BF466"/>
  <c r="T466"/>
  <c r="R466"/>
  <c r="P466"/>
  <c r="BI459"/>
  <c r="BH459"/>
  <c r="BG459"/>
  <c r="BF459"/>
  <c r="T459"/>
  <c r="R459"/>
  <c r="P459"/>
  <c r="BI456"/>
  <c r="BH456"/>
  <c r="BG456"/>
  <c r="BF456"/>
  <c r="T456"/>
  <c r="R456"/>
  <c r="P456"/>
  <c r="BI455"/>
  <c r="BH455"/>
  <c r="BG455"/>
  <c r="BF455"/>
  <c r="T455"/>
  <c r="R455"/>
  <c r="P455"/>
  <c r="BI451"/>
  <c r="BH451"/>
  <c r="BG451"/>
  <c r="BF451"/>
  <c r="T451"/>
  <c r="R451"/>
  <c r="P451"/>
  <c r="BI443"/>
  <c r="BH443"/>
  <c r="BG443"/>
  <c r="BF443"/>
  <c r="T443"/>
  <c r="R443"/>
  <c r="P443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29"/>
  <c r="BH429"/>
  <c r="BG429"/>
  <c r="BF429"/>
  <c r="T429"/>
  <c r="R429"/>
  <c r="P429"/>
  <c r="BI415"/>
  <c r="BH415"/>
  <c r="BG415"/>
  <c r="BF415"/>
  <c r="T415"/>
  <c r="R415"/>
  <c r="P415"/>
  <c r="BI414"/>
  <c r="BH414"/>
  <c r="BG414"/>
  <c r="BF414"/>
  <c r="T414"/>
  <c r="R414"/>
  <c r="P414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81"/>
  <c r="BH381"/>
  <c r="BG381"/>
  <c r="BF381"/>
  <c r="T381"/>
  <c r="R381"/>
  <c r="P381"/>
  <c r="BI380"/>
  <c r="BH380"/>
  <c r="BG380"/>
  <c r="BF380"/>
  <c r="T380"/>
  <c r="R380"/>
  <c r="P380"/>
  <c r="BI377"/>
  <c r="BH377"/>
  <c r="BG377"/>
  <c r="BF377"/>
  <c r="T377"/>
  <c r="R377"/>
  <c r="P377"/>
  <c r="BI376"/>
  <c r="BH376"/>
  <c r="BG376"/>
  <c r="BF376"/>
  <c r="T376"/>
  <c r="R376"/>
  <c r="P376"/>
  <c r="BI366"/>
  <c r="BH366"/>
  <c r="BG366"/>
  <c r="BF366"/>
  <c r="T366"/>
  <c r="R366"/>
  <c r="P366"/>
  <c r="BI356"/>
  <c r="BH356"/>
  <c r="BG356"/>
  <c r="BF356"/>
  <c r="T356"/>
  <c r="R356"/>
  <c r="P356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4"/>
  <c r="BH294"/>
  <c r="BG294"/>
  <c r="BF294"/>
  <c r="T294"/>
  <c r="R294"/>
  <c r="P294"/>
  <c r="BI290"/>
  <c r="BH290"/>
  <c r="BG290"/>
  <c r="BF290"/>
  <c r="T290"/>
  <c r="R290"/>
  <c r="P290"/>
  <c r="BI289"/>
  <c r="BH289"/>
  <c r="BG289"/>
  <c r="BF289"/>
  <c r="T289"/>
  <c r="R289"/>
  <c r="P289"/>
  <c r="BI284"/>
  <c r="BH284"/>
  <c r="BG284"/>
  <c r="BF284"/>
  <c r="T284"/>
  <c r="R284"/>
  <c r="P284"/>
  <c r="BI283"/>
  <c r="BH283"/>
  <c r="BG283"/>
  <c r="BF283"/>
  <c r="T283"/>
  <c r="R283"/>
  <c r="P283"/>
  <c r="BI278"/>
  <c r="BH278"/>
  <c r="BG278"/>
  <c r="BF278"/>
  <c r="T278"/>
  <c r="R278"/>
  <c r="P278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49"/>
  <c r="BH249"/>
  <c r="BG249"/>
  <c r="BF249"/>
  <c r="T249"/>
  <c r="R249"/>
  <c r="P249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4"/>
  <c r="BH204"/>
  <c r="BG204"/>
  <c r="BF204"/>
  <c r="T204"/>
  <c r="R204"/>
  <c r="P204"/>
  <c r="BI198"/>
  <c r="BH198"/>
  <c r="BG198"/>
  <c r="BF198"/>
  <c r="T198"/>
  <c r="R198"/>
  <c r="P198"/>
  <c r="BI197"/>
  <c r="BH197"/>
  <c r="BG197"/>
  <c r="BF197"/>
  <c r="T197"/>
  <c r="R197"/>
  <c r="P197"/>
  <c r="BI193"/>
  <c r="BH193"/>
  <c r="BG193"/>
  <c r="BF193"/>
  <c r="T193"/>
  <c r="R193"/>
  <c r="P193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6"/>
  <c r="BH166"/>
  <c r="BG166"/>
  <c r="BF166"/>
  <c r="T166"/>
  <c r="R166"/>
  <c r="P166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F139"/>
  <c r="E137"/>
  <c r="F89"/>
  <c r="E87"/>
  <c r="J24"/>
  <c r="E24"/>
  <c r="J92"/>
  <c r="J23"/>
  <c r="J21"/>
  <c r="E21"/>
  <c r="J141"/>
  <c r="J20"/>
  <c r="J18"/>
  <c r="E18"/>
  <c r="F92"/>
  <c r="J17"/>
  <c r="J15"/>
  <c r="E15"/>
  <c r="F91"/>
  <c r="J14"/>
  <c r="J12"/>
  <c r="J89"/>
  <c r="E7"/>
  <c r="E135"/>
  <c i="1" r="L90"/>
  <c r="AM90"/>
  <c r="AM89"/>
  <c r="L89"/>
  <c r="AM87"/>
  <c r="L87"/>
  <c r="L85"/>
  <c r="L84"/>
  <c i="7" r="BK212"/>
  <c r="BK178"/>
  <c r="BK154"/>
  <c r="BK191"/>
  <c r="J174"/>
  <c r="BK130"/>
  <c r="BK159"/>
  <c r="J185"/>
  <c r="J162"/>
  <c r="J212"/>
  <c r="J176"/>
  <c r="BK147"/>
  <c r="BK127"/>
  <c r="J171"/>
  <c i="8" r="BK149"/>
  <c r="BK141"/>
  <c r="BK155"/>
  <c r="J170"/>
  <c r="J137"/>
  <c r="J156"/>
  <c r="BK173"/>
  <c r="BK148"/>
  <c i="9" r="J167"/>
  <c r="J147"/>
  <c r="J143"/>
  <c r="BK147"/>
  <c r="BK146"/>
  <c r="BK124"/>
  <c r="J128"/>
  <c i="10" r="J152"/>
  <c r="BK152"/>
  <c r="J138"/>
  <c r="BK144"/>
  <c r="J145"/>
  <c r="J142"/>
  <c r="BK147"/>
  <c r="BK136"/>
  <c i="11" r="BK169"/>
  <c r="J168"/>
  <c r="BK137"/>
  <c r="J140"/>
  <c r="J133"/>
  <c r="BK174"/>
  <c r="J165"/>
  <c r="BK147"/>
  <c r="J169"/>
  <c r="BK151"/>
  <c r="BK162"/>
  <c r="BK142"/>
  <c i="12" r="BK138"/>
  <c r="J141"/>
  <c r="J142"/>
  <c r="BK142"/>
  <c r="BK146"/>
  <c i="13" r="BK147"/>
  <c r="J124"/>
  <c r="J139"/>
  <c r="BK134"/>
  <c r="BK125"/>
  <c i="14" r="BK160"/>
  <c r="BK155"/>
  <c r="BK134"/>
  <c r="J149"/>
  <c r="J129"/>
  <c r="J144"/>
  <c r="J156"/>
  <c r="J164"/>
  <c r="BK144"/>
  <c r="BK128"/>
  <c i="18" r="J137"/>
  <c i="19" r="J137"/>
  <c r="BK126"/>
  <c r="J130"/>
  <c r="J125"/>
  <c r="BK131"/>
  <c r="BK148"/>
  <c i="20" r="J283"/>
  <c r="J253"/>
  <c r="J235"/>
  <c r="BK212"/>
  <c r="J271"/>
  <c r="BK258"/>
  <c r="BK245"/>
  <c r="J284"/>
  <c r="J266"/>
  <c r="BK253"/>
  <c r="J205"/>
  <c r="BK275"/>
  <c r="J128"/>
  <c r="J264"/>
  <c r="J244"/>
  <c i="2" r="J724"/>
  <c r="BK703"/>
  <c r="J685"/>
  <c r="BK670"/>
  <c r="J660"/>
  <c r="BK653"/>
  <c r="J647"/>
  <c r="BK635"/>
  <c r="BK609"/>
  <c r="J596"/>
  <c r="J577"/>
  <c r="BK544"/>
  <c r="J503"/>
  <c r="BK490"/>
  <c r="J473"/>
  <c r="J443"/>
  <c r="J377"/>
  <c r="BK323"/>
  <c r="BK275"/>
  <c r="BK234"/>
  <c r="BK215"/>
  <c r="J180"/>
  <c r="BK912"/>
  <c r="BK898"/>
  <c r="BK882"/>
  <c r="J868"/>
  <c r="BK855"/>
  <c r="BK843"/>
  <c r="BK825"/>
  <c r="BK806"/>
  <c r="J803"/>
  <c r="J793"/>
  <c r="BK777"/>
  <c r="BK761"/>
  <c r="BK736"/>
  <c r="BK700"/>
  <c r="J679"/>
  <c r="J663"/>
  <c r="BK654"/>
  <c r="J648"/>
  <c r="J630"/>
  <c r="BK608"/>
  <c r="BK586"/>
  <c r="J559"/>
  <c r="BK540"/>
  <c r="BK503"/>
  <c r="J490"/>
  <c r="J456"/>
  <c r="BK429"/>
  <c r="J393"/>
  <c r="BK366"/>
  <c r="J311"/>
  <c r="BK283"/>
  <c r="BK260"/>
  <c r="J233"/>
  <c r="J198"/>
  <c r="F36"/>
  <c i="6" r="J235"/>
  <c r="J156"/>
  <c r="J310"/>
  <c r="J285"/>
  <c r="BK268"/>
  <c r="J231"/>
  <c r="BK192"/>
  <c r="J169"/>
  <c r="BK247"/>
  <c r="BK203"/>
  <c r="J211"/>
  <c r="J258"/>
  <c r="J259"/>
  <c r="J230"/>
  <c r="J296"/>
  <c r="J179"/>
  <c r="J172"/>
  <c r="BK284"/>
  <c r="BK262"/>
  <c r="J142"/>
  <c r="BK208"/>
  <c r="J199"/>
  <c r="BK212"/>
  <c r="BK150"/>
  <c i="7" r="J191"/>
  <c r="J175"/>
  <c r="J152"/>
  <c r="BK138"/>
  <c r="J180"/>
  <c r="J150"/>
  <c r="J163"/>
  <c r="J146"/>
  <c r="BK182"/>
  <c r="BK170"/>
  <c r="BK141"/>
  <c r="BK180"/>
  <c r="J157"/>
  <c r="J127"/>
  <c r="BK184"/>
  <c r="J156"/>
  <c i="8" r="BK154"/>
  <c r="BK157"/>
  <c r="F35"/>
  <c i="9" r="J155"/>
  <c r="BK125"/>
  <c r="BK162"/>
  <c r="J138"/>
  <c r="J125"/>
  <c i="10" r="J146"/>
  <c r="BK148"/>
  <c r="BK129"/>
  <c r="J143"/>
  <c r="J147"/>
  <c r="BK138"/>
  <c i="11" r="J181"/>
  <c r="J142"/>
  <c r="BK167"/>
  <c r="BK136"/>
  <c r="J129"/>
  <c r="J135"/>
  <c r="BK129"/>
  <c r="J174"/>
  <c r="J151"/>
  <c r="J172"/>
  <c r="BK155"/>
  <c r="J178"/>
  <c r="J160"/>
  <c r="BK154"/>
  <c i="12" r="J145"/>
  <c r="BK126"/>
  <c r="J123"/>
  <c r="J143"/>
  <c r="J146"/>
  <c r="BK145"/>
  <c i="13" r="J143"/>
  <c r="J149"/>
  <c r="J146"/>
  <c r="BK139"/>
  <c r="BK124"/>
  <c i="14" r="J169"/>
  <c r="J170"/>
  <c r="BK140"/>
  <c r="J145"/>
  <c r="BK149"/>
  <c r="BK126"/>
  <c r="J136"/>
  <c r="BK141"/>
  <c r="BK162"/>
  <c r="BK138"/>
  <c r="J123"/>
  <c r="BK124"/>
  <c i="15" r="BK147"/>
  <c r="J147"/>
  <c r="J125"/>
  <c r="BK144"/>
  <c r="J131"/>
  <c r="J150"/>
  <c r="BK125"/>
  <c i="16" r="J152"/>
  <c r="J143"/>
  <c r="J166"/>
  <c r="J138"/>
  <c r="J139"/>
  <c r="BK133"/>
  <c r="BK139"/>
  <c i="17" r="BK141"/>
  <c i="18" r="J133"/>
  <c r="J135"/>
  <c i="19" r="J148"/>
  <c r="J135"/>
  <c r="BK142"/>
  <c r="J153"/>
  <c r="J134"/>
  <c r="J149"/>
  <c r="J151"/>
  <c r="J131"/>
  <c i="20" r="J158"/>
  <c r="J138"/>
  <c r="BK285"/>
  <c r="BK265"/>
  <c r="BK244"/>
  <c r="BK223"/>
  <c r="BK210"/>
  <c r="J273"/>
  <c r="BK263"/>
  <c r="J241"/>
  <c r="BK220"/>
  <c r="BK262"/>
  <c r="J247"/>
  <c r="BK227"/>
  <c r="J194"/>
  <c r="BK261"/>
  <c r="J147"/>
  <c i="2" r="J718"/>
  <c r="BK699"/>
  <c r="BK675"/>
  <c r="J664"/>
  <c r="BK655"/>
  <c r="J649"/>
  <c r="BK617"/>
  <c r="J608"/>
  <c r="J591"/>
  <c r="J567"/>
  <c r="J550"/>
  <c r="J511"/>
  <c r="J495"/>
  <c r="J469"/>
  <c r="J451"/>
  <c r="J380"/>
  <c r="J301"/>
  <c r="J283"/>
  <c r="BK263"/>
  <c r="J224"/>
  <c r="J193"/>
  <c r="BK163"/>
  <c r="BK1340"/>
  <c r="BK1336"/>
  <c r="BK1323"/>
  <c r="J1319"/>
  <c r="J1316"/>
  <c r="J1314"/>
  <c r="BK1292"/>
  <c r="J1283"/>
  <c r="BK1275"/>
  <c r="BK1269"/>
  <c r="BK1255"/>
  <c r="BK1251"/>
  <c r="BK1234"/>
  <c r="J1232"/>
  <c r="BK1218"/>
  <c r="BK1207"/>
  <c r="J1201"/>
  <c r="J1193"/>
  <c r="BK1179"/>
  <c r="BK1177"/>
  <c r="BK1175"/>
  <c r="J1173"/>
  <c r="BK1171"/>
  <c r="J1168"/>
  <c r="J1165"/>
  <c r="BK1156"/>
  <c r="J1154"/>
  <c r="J1152"/>
  <c r="J1150"/>
  <c r="BK1148"/>
  <c r="J1145"/>
  <c r="J1143"/>
  <c r="BK1140"/>
  <c r="J1137"/>
  <c r="BK1134"/>
  <c r="BK1132"/>
  <c r="J1129"/>
  <c r="BK1126"/>
  <c r="BK1124"/>
  <c r="BK1121"/>
  <c r="BK1119"/>
  <c r="J1117"/>
  <c r="BK1114"/>
  <c r="BK1112"/>
  <c r="J1110"/>
  <c r="BK1107"/>
  <c r="J1099"/>
  <c r="J1095"/>
  <c r="J1090"/>
  <c r="BK1087"/>
  <c r="J1083"/>
  <c r="BK1065"/>
  <c r="J1053"/>
  <c r="BK1047"/>
  <c r="J1038"/>
  <c r="BK1023"/>
  <c r="J1013"/>
  <c r="BK994"/>
  <c r="J990"/>
  <c r="J983"/>
  <c r="BK979"/>
  <c r="J977"/>
  <c r="J970"/>
  <c r="J967"/>
  <c r="BK964"/>
  <c r="J962"/>
  <c r="BK958"/>
  <c r="J846"/>
  <c r="BK810"/>
  <c r="BK803"/>
  <c r="BK798"/>
  <c r="J791"/>
  <c r="J777"/>
  <c r="J749"/>
  <c r="BK706"/>
  <c r="J682"/>
  <c r="BK667"/>
  <c r="BK661"/>
  <c r="J653"/>
  <c r="BK643"/>
  <c r="J618"/>
  <c r="J604"/>
  <c r="J570"/>
  <c r="J544"/>
  <c r="BK495"/>
  <c r="BK473"/>
  <c r="BK443"/>
  <c r="BK400"/>
  <c r="J395"/>
  <c r="J323"/>
  <c r="BK290"/>
  <c r="BK274"/>
  <c r="BK241"/>
  <c r="BK228"/>
  <c r="BK197"/>
  <c r="J492"/>
  <c r="BK401"/>
  <c r="J381"/>
  <c r="BK311"/>
  <c r="J260"/>
  <c r="BK232"/>
  <c r="J214"/>
  <c r="J184"/>
  <c r="J157"/>
  <c i="3" r="BK125"/>
  <c r="J131"/>
  <c r="J128"/>
  <c r="J123"/>
  <c r="BK128"/>
  <c i="4" r="J312"/>
  <c r="BK299"/>
  <c r="BK281"/>
  <c r="J267"/>
  <c r="J262"/>
  <c r="J251"/>
  <c r="BK223"/>
  <c r="J316"/>
  <c r="BK278"/>
  <c r="J269"/>
  <c r="J246"/>
  <c r="BK206"/>
  <c r="J150"/>
  <c r="BK292"/>
  <c r="BK267"/>
  <c r="BK246"/>
  <c r="BK214"/>
  <c r="J175"/>
  <c r="J153"/>
  <c r="J298"/>
  <c r="BK288"/>
  <c r="BK283"/>
  <c r="J299"/>
  <c r="BK242"/>
  <c r="J229"/>
  <c r="BK209"/>
  <c r="J191"/>
  <c r="BK182"/>
  <c r="J286"/>
  <c r="BK271"/>
  <c r="BK173"/>
  <c r="J256"/>
  <c r="J228"/>
  <c r="BK164"/>
  <c r="BK144"/>
  <c r="BK212"/>
  <c r="BK179"/>
  <c i="5" r="BK175"/>
  <c r="BK148"/>
  <c r="J175"/>
  <c r="BK159"/>
  <c r="BK146"/>
  <c r="J177"/>
  <c r="BK169"/>
  <c r="J166"/>
  <c r="BK150"/>
  <c r="J138"/>
  <c r="J128"/>
  <c r="J169"/>
  <c r="J158"/>
  <c r="J131"/>
  <c r="J143"/>
  <c r="J141"/>
  <c i="6" r="BK304"/>
  <c r="BK274"/>
  <c r="BK310"/>
  <c r="BK276"/>
  <c r="J241"/>
  <c r="J282"/>
  <c r="BK241"/>
  <c r="J226"/>
  <c r="BK176"/>
  <c r="J150"/>
  <c r="J207"/>
  <c r="BK296"/>
  <c r="BK288"/>
  <c r="J182"/>
  <c r="BK210"/>
  <c r="BK183"/>
  <c r="BK253"/>
  <c r="BK285"/>
  <c r="J210"/>
  <c r="J247"/>
  <c r="J213"/>
  <c r="BK148"/>
  <c r="J209"/>
  <c r="BK168"/>
  <c i="7" r="BK187"/>
  <c r="BK160"/>
  <c r="BK151"/>
  <c r="BK181"/>
  <c r="BK162"/>
  <c r="J138"/>
  <c r="BK158"/>
  <c r="J184"/>
  <c r="BK176"/>
  <c r="BK156"/>
  <c r="BK213"/>
  <c r="J177"/>
  <c r="J155"/>
  <c r="J131"/>
  <c r="J173"/>
  <c r="BK126"/>
  <c i="8" r="BK136"/>
  <c r="J127"/>
  <c r="J141"/>
  <c r="BK171"/>
  <c r="BK138"/>
  <c r="BK160"/>
  <c r="J133"/>
  <c r="J161"/>
  <c r="J142"/>
  <c i="9" r="J163"/>
  <c r="J134"/>
  <c r="J154"/>
  <c r="BK155"/>
  <c r="BK128"/>
  <c r="BK141"/>
  <c r="BK138"/>
  <c r="J124"/>
  <c i="10" r="J148"/>
  <c r="BK146"/>
  <c r="J155"/>
  <c r="J129"/>
  <c r="J153"/>
  <c r="J137"/>
  <c r="BK145"/>
  <c r="J132"/>
  <c i="11" r="BK145"/>
  <c r="J146"/>
  <c r="J147"/>
  <c r="BK165"/>
  <c r="J132"/>
  <c r="BK176"/>
  <c r="J163"/>
  <c r="J134"/>
  <c r="BK164"/>
  <c r="J130"/>
  <c r="J164"/>
  <c r="J150"/>
  <c r="BK127"/>
  <c i="12" r="J148"/>
  <c r="J129"/>
  <c r="J130"/>
  <c r="BK131"/>
  <c r="BK128"/>
  <c i="13" r="J142"/>
  <c r="BK135"/>
  <c r="J128"/>
  <c i="14" r="J171"/>
  <c r="J152"/>
  <c r="J162"/>
  <c r="J135"/>
  <c r="J165"/>
  <c r="BK156"/>
  <c r="BK130"/>
  <c r="J161"/>
  <c r="BK171"/>
  <c r="J140"/>
  <c r="BK145"/>
  <c r="BK127"/>
  <c r="J127"/>
  <c r="BK123"/>
  <c i="15" r="BK137"/>
  <c r="BK154"/>
  <c r="BK128"/>
  <c r="BK143"/>
  <c r="BK160"/>
  <c i="16" r="BK166"/>
  <c r="BK135"/>
  <c r="J137"/>
  <c r="BK152"/>
  <c r="J134"/>
  <c r="BK137"/>
  <c r="BK142"/>
  <c r="BK131"/>
  <c i="17" r="BK127"/>
  <c r="BK130"/>
  <c i="18" r="BK133"/>
  <c i="19" r="J152"/>
  <c r="BK132"/>
  <c r="J128"/>
  <c r="BK135"/>
  <c r="BK138"/>
  <c r="BK141"/>
  <c r="BK153"/>
  <c r="BK134"/>
  <c i="20" r="J159"/>
  <c r="J142"/>
  <c r="BK135"/>
  <c r="J277"/>
  <c r="BK257"/>
  <c r="BK240"/>
  <c r="J222"/>
  <c r="J285"/>
  <c r="BK264"/>
  <c r="BK246"/>
  <c r="BK225"/>
  <c r="J259"/>
  <c r="J229"/>
  <c r="BK201"/>
  <c r="BK277"/>
  <c r="J260"/>
  <c r="BK146"/>
  <c r="J280"/>
  <c r="J256"/>
  <c r="J233"/>
  <c r="BK279"/>
  <c r="BK259"/>
  <c r="BK226"/>
  <c r="J211"/>
  <c r="J198"/>
  <c r="BK182"/>
  <c r="BK159"/>
  <c r="J132"/>
  <c r="BK128"/>
  <c r="J242"/>
  <c r="J232"/>
  <c r="BK222"/>
  <c r="J217"/>
  <c r="J206"/>
  <c r="J174"/>
  <c r="BK160"/>
  <c r="BK138"/>
  <c r="J192"/>
  <c r="BK173"/>
  <c i="9" r="J135"/>
  <c r="J129"/>
  <c i="10" r="BK137"/>
  <c r="J144"/>
  <c r="J135"/>
  <c r="BK132"/>
  <c r="BK139"/>
  <c r="J140"/>
  <c r="J141"/>
  <c r="BK125"/>
  <c i="11" r="J157"/>
  <c r="J161"/>
  <c r="BK133"/>
  <c r="J136"/>
  <c r="BK130"/>
  <c r="J167"/>
  <c r="J173"/>
  <c r="BK146"/>
  <c r="BK161"/>
  <c r="BK131"/>
  <c r="BK166"/>
  <c r="J137"/>
  <c r="BK132"/>
  <c i="12" r="J128"/>
  <c r="J131"/>
  <c r="BK141"/>
  <c r="J140"/>
  <c r="J122"/>
  <c r="BK124"/>
  <c i="13" r="BK129"/>
  <c r="J145"/>
  <c r="BK138"/>
  <c r="BK126"/>
  <c i="14" r="J173"/>
  <c r="J167"/>
  <c r="J138"/>
  <c r="J172"/>
  <c r="J159"/>
  <c r="J139"/>
  <c r="J155"/>
  <c r="J134"/>
  <c r="J142"/>
  <c r="J151"/>
  <c r="BK135"/>
  <c r="J128"/>
  <c r="BK131"/>
  <c i="15" r="J139"/>
  <c r="J166"/>
  <c r="J151"/>
  <c r="J155"/>
  <c r="BK148"/>
  <c r="BK165"/>
  <c i="16" r="BK156"/>
  <c r="BK129"/>
  <c r="BK138"/>
  <c r="BK157"/>
  <c r="J156"/>
  <c r="BK164"/>
  <c r="J158"/>
  <c r="BK123"/>
  <c i="17" r="J127"/>
  <c i="18" r="BK129"/>
  <c r="BK128"/>
  <c i="19" r="BK154"/>
  <c r="BK136"/>
  <c r="BK130"/>
  <c r="J138"/>
  <c r="BK128"/>
  <c r="J123"/>
  <c r="J150"/>
  <c r="J139"/>
  <c r="J132"/>
  <c i="20" r="BK151"/>
  <c r="J136"/>
  <c r="BK281"/>
  <c r="BK260"/>
  <c r="BK239"/>
  <c r="J221"/>
  <c r="J204"/>
  <c r="BK266"/>
  <c r="BK232"/>
  <c r="J254"/>
  <c r="J225"/>
  <c r="BK197"/>
  <c r="BK272"/>
  <c r="BK136"/>
  <c r="BK273"/>
  <c r="BK255"/>
  <c r="BK237"/>
  <c r="J282"/>
  <c r="J250"/>
  <c r="J220"/>
  <c r="BK207"/>
  <c r="J191"/>
  <c r="BK176"/>
  <c r="BK167"/>
  <c r="J139"/>
  <c r="J154"/>
  <c r="J135"/>
  <c r="J243"/>
  <c r="BK233"/>
  <c r="BK216"/>
  <c r="BK202"/>
  <c r="BK217"/>
  <c r="BK188"/>
  <c r="J172"/>
  <c r="J156"/>
  <c r="BK200"/>
  <c r="BK180"/>
  <c r="J163"/>
  <c i="21" r="BK126"/>
  <c r="J136"/>
  <c r="BK129"/>
  <c i="11" r="BK144"/>
  <c i="12" r="J137"/>
  <c r="BK122"/>
  <c r="BK127"/>
  <c r="BK148"/>
  <c r="J126"/>
  <c i="13" r="J130"/>
  <c r="BK146"/>
  <c r="BK145"/>
  <c r="J131"/>
  <c r="J126"/>
  <c i="14" r="BK165"/>
  <c r="J166"/>
  <c r="BK173"/>
  <c r="J143"/>
  <c r="J141"/>
  <c r="BK163"/>
  <c r="J163"/>
  <c r="BK136"/>
  <c r="J150"/>
  <c r="J130"/>
  <c r="BK129"/>
  <c i="15" r="BK155"/>
  <c r="BK151"/>
  <c r="J134"/>
  <c r="BK150"/>
  <c r="J160"/>
  <c r="J128"/>
  <c i="16" r="J157"/>
  <c r="J160"/>
  <c r="BK132"/>
  <c r="BK155"/>
  <c r="BK130"/>
  <c r="J135"/>
  <c r="J155"/>
  <c i="17" r="BK129"/>
  <c i="18" r="J129"/>
  <c r="BK131"/>
  <c i="19" r="J143"/>
  <c r="BK123"/>
  <c r="BK125"/>
  <c r="J126"/>
  <c r="J136"/>
  <c r="BK140"/>
  <c r="BK152"/>
  <c i="20" r="BK153"/>
  <c r="J137"/>
  <c r="J279"/>
  <c r="J258"/>
  <c r="BK231"/>
  <c r="BK215"/>
  <c r="J272"/>
  <c r="J255"/>
  <c r="J236"/>
  <c r="J263"/>
  <c r="BK248"/>
  <c r="J208"/>
  <c r="J278"/>
  <c r="J239"/>
  <c r="BK144"/>
  <c r="BK247"/>
  <c r="J131"/>
  <c r="J268"/>
  <c r="BK241"/>
  <c r="BK213"/>
  <c r="J199"/>
  <c r="BK181"/>
  <c r="BK168"/>
  <c r="BK149"/>
  <c r="BK235"/>
  <c r="J141"/>
  <c r="J240"/>
  <c r="J234"/>
  <c r="BK224"/>
  <c r="BK205"/>
  <c r="J216"/>
  <c r="J189"/>
  <c r="J170"/>
  <c r="J140"/>
  <c r="J195"/>
  <c i="21" r="BK142"/>
  <c r="BK138"/>
  <c i="2" r="BK718"/>
  <c r="J700"/>
  <c r="BK679"/>
  <c r="BK665"/>
  <c r="BK658"/>
  <c r="BK652"/>
  <c r="J643"/>
  <c r="BK611"/>
  <c r="BK595"/>
  <c r="BK570"/>
  <c r="BK548"/>
  <c r="J508"/>
  <c r="BK480"/>
  <c r="BK456"/>
  <c r="J437"/>
  <c r="BK399"/>
  <c r="BK376"/>
  <c r="J294"/>
  <c r="BK270"/>
  <c r="BK227"/>
  <c r="BK198"/>
  <c r="J177"/>
  <c r="J941"/>
  <c r="J936"/>
  <c r="BK933"/>
  <c r="J931"/>
  <c r="J927"/>
  <c r="J921"/>
  <c r="J912"/>
  <c r="BK901"/>
  <c r="J890"/>
  <c r="BK879"/>
  <c r="BK856"/>
  <c r="J849"/>
  <c r="BK828"/>
  <c r="BK809"/>
  <c r="BK804"/>
  <c r="J798"/>
  <c r="J788"/>
  <c r="J761"/>
  <c r="BK739"/>
  <c r="J715"/>
  <c r="BK692"/>
  <c r="J670"/>
  <c r="BK664"/>
  <c r="J657"/>
  <c r="BK647"/>
  <c r="J611"/>
  <c r="J595"/>
  <c r="BK577"/>
  <c r="J548"/>
  <c r="BK508"/>
  <c r="J480"/>
  <c r="BK459"/>
  <c r="BK436"/>
  <c r="J397"/>
  <c r="J376"/>
  <c r="BK307"/>
  <c r="J275"/>
  <c r="BK257"/>
  <c r="BK224"/>
  <c r="BK193"/>
  <c r="J396"/>
  <c r="J315"/>
  <c r="BK298"/>
  <c r="BK177"/>
  <c i="3" r="BK127"/>
  <c r="BK132"/>
  <c r="F34"/>
  <c i="4" r="J271"/>
  <c r="J261"/>
  <c r="BK250"/>
  <c r="BK230"/>
  <c r="BK317"/>
  <c r="BK307"/>
  <c r="BK273"/>
  <c r="BK254"/>
  <c r="J221"/>
  <c r="J168"/>
  <c r="J317"/>
  <c r="J285"/>
  <c r="BK263"/>
  <c r="J233"/>
  <c r="J211"/>
  <c r="J167"/>
  <c r="BK300"/>
  <c r="BK295"/>
  <c r="BK284"/>
  <c r="J279"/>
  <c r="J259"/>
  <c r="BK224"/>
  <c r="J206"/>
  <c r="BK185"/>
  <c r="J179"/>
  <c r="J173"/>
  <c r="J278"/>
  <c r="J270"/>
  <c r="J245"/>
  <c r="BK187"/>
  <c r="J275"/>
  <c r="BK259"/>
  <c r="BK236"/>
  <c r="J223"/>
  <c r="J209"/>
  <c r="J154"/>
  <c r="BK215"/>
  <c r="BK181"/>
  <c r="BK161"/>
  <c i="5" r="BK158"/>
  <c r="BK129"/>
  <c r="J167"/>
  <c r="J151"/>
  <c r="BK130"/>
  <c r="BK166"/>
  <c r="BK163"/>
  <c r="J146"/>
  <c r="BK134"/>
  <c r="J137"/>
  <c r="J162"/>
  <c r="J148"/>
  <c r="BK157"/>
  <c r="J125"/>
  <c r="J132"/>
  <c i="6" r="BK301"/>
  <c r="J255"/>
  <c r="J302"/>
  <c r="BK164"/>
  <c r="BK163"/>
  <c r="BK311"/>
  <c r="J303"/>
  <c r="J250"/>
  <c r="BK199"/>
  <c r="BK172"/>
  <c r="BK160"/>
  <c r="BK209"/>
  <c r="BK171"/>
  <c r="BK196"/>
  <c r="J232"/>
  <c r="J183"/>
  <c r="BK246"/>
  <c r="BK165"/>
  <c r="BK231"/>
  <c r="J153"/>
  <c r="BK251"/>
  <c r="BK221"/>
  <c r="BK156"/>
  <c r="BK211"/>
  <c r="BK161"/>
  <c r="J148"/>
  <c i="7" r="BK193"/>
  <c r="J170"/>
  <c i="2" r="BK727"/>
  <c r="J709"/>
  <c r="BK682"/>
  <c r="BK666"/>
  <c r="BK657"/>
  <c r="BK648"/>
  <c r="BK618"/>
  <c r="J607"/>
  <c r="BK590"/>
  <c r="BK563"/>
  <c r="J530"/>
  <c r="BK493"/>
  <c r="BK466"/>
  <c r="BK397"/>
  <c r="J298"/>
  <c r="J278"/>
  <c r="BK157"/>
  <c r="J1337"/>
  <c r="J1330"/>
  <c r="BK1317"/>
  <c r="BK1315"/>
  <c r="BK1311"/>
  <c r="BK1291"/>
  <c r="J1289"/>
  <c r="J1279"/>
  <c r="J1270"/>
  <c r="J1256"/>
  <c r="BK1250"/>
  <c r="BK1236"/>
  <c r="BK1233"/>
  <c r="BK1224"/>
  <c r="J1215"/>
  <c r="BK1201"/>
  <c r="J1189"/>
  <c r="BK1178"/>
  <c r="J1176"/>
  <c r="BK1173"/>
  <c r="J1170"/>
  <c r="J1167"/>
  <c r="BK1165"/>
  <c r="J1157"/>
  <c r="J1155"/>
  <c r="BK1151"/>
  <c r="BK1149"/>
  <c r="J1148"/>
  <c r="BK1145"/>
  <c r="J1142"/>
  <c r="J1140"/>
  <c r="BK1137"/>
  <c r="J1131"/>
  <c r="BK1128"/>
  <c r="J1126"/>
  <c r="BK1123"/>
  <c r="J1121"/>
  <c r="BK1118"/>
  <c r="BK1116"/>
  <c r="J1112"/>
  <c r="BK1109"/>
  <c r="BK1104"/>
  <c r="BK1099"/>
  <c r="BK1093"/>
  <c r="BK1091"/>
  <c r="BK1088"/>
  <c r="J1080"/>
  <c r="J1065"/>
  <c r="J1050"/>
  <c r="BK1038"/>
  <c r="BK1031"/>
  <c r="J1017"/>
  <c r="BK1007"/>
  <c r="J994"/>
  <c r="BK984"/>
  <c r="J981"/>
  <c r="BK978"/>
  <c r="J975"/>
  <c r="J973"/>
  <c r="J971"/>
  <c r="J968"/>
  <c r="BK965"/>
  <c r="J963"/>
  <c r="BK960"/>
  <c r="BK956"/>
  <c r="BK954"/>
  <c r="BK952"/>
  <c r="BK950"/>
  <c r="BK947"/>
  <c r="J945"/>
  <c r="J943"/>
  <c r="BK940"/>
  <c r="J938"/>
  <c r="BK935"/>
  <c r="BK932"/>
  <c r="J930"/>
  <c r="BK925"/>
  <c r="BK918"/>
  <c r="BK908"/>
  <c r="J898"/>
  <c r="BK890"/>
  <c r="BK868"/>
  <c r="J855"/>
  <c r="BK840"/>
  <c r="J820"/>
  <c r="J805"/>
  <c r="J800"/>
  <c r="J792"/>
  <c r="BK772"/>
  <c r="BK746"/>
  <c r="J727"/>
  <c r="BK695"/>
  <c r="J666"/>
  <c r="J655"/>
  <c r="J644"/>
  <c r="BK614"/>
  <c r="BK596"/>
  <c r="BK550"/>
  <c r="BK511"/>
  <c r="BK477"/>
  <c r="BK451"/>
  <c r="J401"/>
  <c r="BK381"/>
  <c r="BK315"/>
  <c r="BK223"/>
  <c r="BK154"/>
  <c r="BK415"/>
  <c r="BK393"/>
  <c r="J257"/>
  <c r="BK237"/>
  <c r="J223"/>
  <c r="J197"/>
  <c r="BK166"/>
  <c i="3" r="BK129"/>
  <c r="BK133"/>
  <c r="J132"/>
  <c r="J127"/>
  <c r="BK123"/>
  <c i="4" r="BK316"/>
  <c r="J297"/>
  <c r="J274"/>
  <c r="J265"/>
  <c r="J254"/>
  <c r="J240"/>
  <c r="BK194"/>
  <c r="BK312"/>
  <c r="BK279"/>
  <c r="BK264"/>
  <c r="BK243"/>
  <c r="BK217"/>
  <c r="J161"/>
  <c r="J313"/>
  <c r="J281"/>
  <c r="J253"/>
  <c r="BK222"/>
  <c r="BK174"/>
  <c r="J319"/>
  <c r="BK313"/>
  <c r="BK302"/>
  <c r="J280"/>
  <c r="BK260"/>
  <c r="J236"/>
  <c r="BK213"/>
  <c r="BK190"/>
  <c r="J171"/>
  <c r="J268"/>
  <c r="J250"/>
  <c r="J215"/>
  <c r="J189"/>
  <c r="J149"/>
  <c r="J186"/>
  <c r="BK168"/>
  <c i="5" r="J149"/>
  <c r="J174"/>
  <c r="J156"/>
  <c r="J142"/>
  <c r="J170"/>
  <c r="J171"/>
  <c r="BK155"/>
  <c r="J139"/>
  <c r="BK133"/>
  <c r="BK168"/>
  <c r="BK156"/>
  <c r="J127"/>
  <c r="BK141"/>
  <c i="6" r="BK305"/>
  <c r="J268"/>
  <c r="J307"/>
  <c r="J246"/>
  <c r="BK228"/>
  <c r="J145"/>
  <c r="J306"/>
  <c r="J244"/>
  <c r="J224"/>
  <c i="8" r="BK131"/>
  <c r="BK165"/>
  <c r="BK127"/>
  <c r="J155"/>
  <c r="J173"/>
  <c r="BK145"/>
  <c r="J154"/>
  <c r="J131"/>
  <c i="9" r="J159"/>
  <c r="J158"/>
  <c r="BK172"/>
  <c r="BK134"/>
  <c r="J150"/>
  <c r="BK171"/>
  <c r="BK135"/>
  <c i="10" r="BK161"/>
  <c r="J162"/>
  <c r="J139"/>
  <c r="BK124"/>
  <c r="BK143"/>
  <c r="J151"/>
  <c r="J149"/>
  <c r="J125"/>
  <c r="BK142"/>
  <c i="11" r="BK183"/>
  <c r="BK140"/>
  <c r="BK134"/>
  <c r="BK157"/>
  <c r="J131"/>
  <c r="BK170"/>
  <c r="BK168"/>
  <c r="J183"/>
  <c r="J171"/>
  <c r="BK135"/>
  <c r="J170"/>
  <c r="BK128"/>
  <c i="12" r="BK134"/>
  <c r="J127"/>
  <c r="J124"/>
  <c r="BK139"/>
  <c r="BK137"/>
  <c r="BK130"/>
  <c i="13" r="BK133"/>
  <c r="J125"/>
  <c r="J135"/>
  <c r="BK142"/>
  <c r="BK130"/>
  <c r="BK127"/>
  <c i="14" r="BK166"/>
  <c r="BK143"/>
  <c r="BK167"/>
  <c r="BK164"/>
  <c r="BK133"/>
  <c r="BK148"/>
  <c r="BK161"/>
  <c r="BK172"/>
  <c r="J148"/>
  <c r="J126"/>
  <c r="BK132"/>
  <c i="15" r="J143"/>
  <c r="BK139"/>
  <c r="J138"/>
  <c r="J148"/>
  <c r="BK140"/>
  <c r="J158"/>
  <c i="16" r="BK163"/>
  <c r="BK159"/>
  <c r="BK134"/>
  <c r="BK160"/>
  <c r="J131"/>
  <c r="J123"/>
  <c r="BK146"/>
  <c r="J133"/>
  <c i="17" r="J130"/>
  <c i="18" r="BK137"/>
  <c r="J131"/>
  <c i="19" r="J147"/>
  <c r="BK133"/>
  <c r="BK147"/>
  <c r="BK122"/>
  <c r="J140"/>
  <c r="BK139"/>
  <c i="20" r="BK163"/>
  <c r="J149"/>
  <c i="2" r="J721"/>
  <c r="BK715"/>
  <c r="J692"/>
  <c r="J667"/>
  <c r="J661"/>
  <c r="BK656"/>
  <c r="J650"/>
  <c r="BK639"/>
  <c r="J610"/>
  <c r="BK559"/>
  <c r="J525"/>
  <c r="J491"/>
  <c r="J459"/>
  <c r="BK438"/>
  <c r="J400"/>
  <c r="BK356"/>
  <c r="J295"/>
  <c r="J274"/>
  <c r="BK233"/>
  <c r="BK210"/>
  <c r="J173"/>
  <c r="J1340"/>
  <c r="BK1330"/>
  <c r="BK1319"/>
  <c r="BK1316"/>
  <c r="BK1314"/>
  <c r="J1311"/>
  <c r="J1291"/>
  <c r="BK1283"/>
  <c r="J1275"/>
  <c r="J1272"/>
  <c r="BK1256"/>
  <c r="J1254"/>
  <c r="BK1242"/>
  <c r="J1234"/>
  <c r="J1228"/>
  <c r="BK1215"/>
  <c r="J1204"/>
  <c r="BK1193"/>
  <c r="J1187"/>
  <c r="J1178"/>
  <c r="BK1176"/>
  <c r="BK1174"/>
  <c r="J1172"/>
  <c r="BK1169"/>
  <c r="BK1167"/>
  <c r="J1158"/>
  <c r="BK1155"/>
  <c r="J1153"/>
  <c r="J1147"/>
  <c r="J1144"/>
  <c r="BK1141"/>
  <c r="J1138"/>
  <c r="J1136"/>
  <c r="J1134"/>
  <c r="BK1131"/>
  <c r="BK1129"/>
  <c r="J1127"/>
  <c r="J1124"/>
  <c r="J1122"/>
  <c r="J1119"/>
  <c r="J1116"/>
  <c r="BK1113"/>
  <c r="J1111"/>
  <c r="J1108"/>
  <c r="J1104"/>
  <c r="BK1096"/>
  <c r="J1093"/>
  <c r="J1091"/>
  <c r="BK1089"/>
  <c r="J1087"/>
  <c r="BK1074"/>
  <c r="BK1053"/>
  <c r="J1047"/>
  <c r="BK1035"/>
  <c r="J1023"/>
  <c r="J1011"/>
  <c r="J1004"/>
  <c r="J993"/>
  <c r="J984"/>
  <c r="BK980"/>
  <c r="BK977"/>
  <c r="BK975"/>
  <c r="BK973"/>
  <c r="BK971"/>
  <c r="J969"/>
  <c r="BK967"/>
  <c r="J965"/>
  <c r="BK962"/>
  <c r="BK959"/>
  <c r="J957"/>
  <c r="BK955"/>
  <c r="BK953"/>
  <c r="BK951"/>
  <c r="J949"/>
  <c r="J947"/>
  <c r="BK945"/>
  <c r="BK943"/>
  <c r="J942"/>
  <c r="BK939"/>
  <c r="BK936"/>
  <c r="BK934"/>
  <c r="J934"/>
  <c r="J932"/>
  <c r="J929"/>
  <c r="BK924"/>
  <c r="J918"/>
  <c r="BK904"/>
  <c r="BK897"/>
  <c r="J882"/>
  <c r="BK862"/>
  <c r="BK849"/>
  <c r="J840"/>
  <c r="J828"/>
  <c r="J817"/>
  <c r="J806"/>
  <c r="BK800"/>
  <c r="BK793"/>
  <c r="J780"/>
  <c r="BK764"/>
  <c r="J751"/>
  <c r="J739"/>
  <c r="J703"/>
  <c r="J675"/>
  <c r="BK660"/>
  <c r="J652"/>
  <c r="J635"/>
  <c r="BK610"/>
  <c r="BK591"/>
  <c r="J551"/>
  <c r="BK530"/>
  <c r="BK499"/>
  <c r="J474"/>
  <c r="BK455"/>
  <c r="J415"/>
  <c r="J399"/>
  <c r="BK380"/>
  <c r="J319"/>
  <c r="BK294"/>
  <c r="BK278"/>
  <c r="J263"/>
  <c r="J234"/>
  <c r="J215"/>
  <c r="J166"/>
  <c r="J429"/>
  <c r="BK395"/>
  <c r="BK319"/>
  <c r="BK301"/>
  <c r="J264"/>
  <c r="J249"/>
  <c r="J228"/>
  <c r="J210"/>
  <c r="BK173"/>
  <c r="BK148"/>
  <c i="3" r="J124"/>
  <c r="J133"/>
  <c r="J130"/>
  <c r="BK124"/>
  <c i="4" r="J287"/>
  <c r="BK280"/>
  <c r="BK269"/>
  <c r="BK245"/>
  <c r="J212"/>
  <c r="BK131"/>
  <c r="BK314"/>
  <c r="BK277"/>
  <c r="J263"/>
  <c r="J239"/>
  <c r="J300"/>
  <c r="BK268"/>
  <c r="BK261"/>
  <c r="BK229"/>
  <c r="BK189"/>
  <c r="J164"/>
  <c r="BK318"/>
  <c r="BK297"/>
  <c r="BK287"/>
  <c r="BK155"/>
  <c r="BK298"/>
  <c r="BK240"/>
  <c r="BK228"/>
  <c r="J194"/>
  <c r="J190"/>
  <c r="J181"/>
  <c r="J178"/>
  <c r="BK294"/>
  <c r="J284"/>
  <c r="BK274"/>
  <c r="BK262"/>
  <c r="BK216"/>
  <c r="BK197"/>
  <c r="J174"/>
  <c r="J172"/>
  <c r="BK270"/>
  <c r="J244"/>
  <c r="BK251"/>
  <c r="BK210"/>
  <c r="J214"/>
  <c r="J155"/>
  <c r="J216"/>
  <c r="J182"/>
  <c r="BK172"/>
  <c i="5" r="BK165"/>
  <c r="J147"/>
  <c r="BK170"/>
  <c r="J150"/>
  <c r="BK128"/>
  <c r="BK171"/>
  <c r="BK162"/>
  <c r="J159"/>
  <c r="BK143"/>
  <c r="BK125"/>
  <c r="BK164"/>
  <c r="BK137"/>
  <c r="BK152"/>
  <c r="J129"/>
  <c i="6" r="J308"/>
  <c r="BK283"/>
  <c r="BK309"/>
  <c r="J251"/>
  <c r="BK239"/>
  <c r="J160"/>
  <c r="J309"/>
  <c r="J278"/>
  <c r="J239"/>
  <c r="BK227"/>
  <c r="J189"/>
  <c r="J165"/>
  <c r="J133"/>
  <c r="BK170"/>
  <c r="BK133"/>
  <c r="BK245"/>
  <c r="BK186"/>
  <c r="BK255"/>
  <c r="BK235"/>
  <c r="J284"/>
  <c r="J170"/>
  <c r="J229"/>
  <c r="J288"/>
  <c r="J192"/>
  <c r="J157"/>
  <c r="BK207"/>
  <c r="J196"/>
  <c r="BK135"/>
  <c r="BK195"/>
  <c r="BK162"/>
  <c r="BK179"/>
  <c i="7" r="BK183"/>
  <c r="BK174"/>
  <c r="BK150"/>
  <c r="J186"/>
  <c r="J142"/>
  <c r="BK188"/>
  <c r="BK175"/>
  <c r="BK171"/>
  <c r="BK131"/>
  <c r="J188"/>
  <c r="J160"/>
  <c i="8" r="BK170"/>
  <c r="BK124"/>
  <c r="J138"/>
  <c r="J157"/>
  <c r="BK133"/>
  <c r="J152"/>
  <c r="J171"/>
  <c r="J145"/>
  <c r="J124"/>
  <c i="9" r="BK163"/>
  <c r="J171"/>
  <c r="J173"/>
  <c r="BK150"/>
  <c r="BK154"/>
  <c r="J151"/>
  <c r="BK173"/>
  <c r="BK129"/>
  <c i="10" r="BK151"/>
  <c r="J136"/>
  <c r="BK149"/>
  <c r="J161"/>
  <c r="BK162"/>
  <c r="BK160"/>
  <c r="J124"/>
  <c i="11" r="J177"/>
  <c r="BK175"/>
  <c r="BK139"/>
  <c r="J128"/>
  <c r="BK178"/>
  <c r="J162"/>
  <c r="BK173"/>
  <c r="BK160"/>
  <c r="BK181"/>
  <c r="BK171"/>
  <c r="J139"/>
  <c i="12" r="BK144"/>
  <c r="BK140"/>
  <c r="J144"/>
  <c r="J138"/>
  <c r="J134"/>
  <c i="13" r="BK131"/>
  <c r="J127"/>
  <c r="BK149"/>
  <c r="J147"/>
  <c r="J129"/>
  <c i="14" r="BK170"/>
  <c r="BK168"/>
  <c r="BK150"/>
  <c r="J133"/>
  <c r="BK152"/>
  <c r="BK142"/>
  <c r="J125"/>
  <c r="J131"/>
  <c r="BK154"/>
  <c r="J160"/>
  <c r="J132"/>
  <c r="BK125"/>
  <c i="15" r="J165"/>
  <c r="J154"/>
  <c r="J140"/>
  <c r="BK131"/>
  <c r="BK158"/>
  <c r="BK166"/>
  <c i="16" r="BK162"/>
  <c r="J163"/>
  <c r="J162"/>
  <c r="J164"/>
  <c r="J146"/>
  <c r="J159"/>
  <c r="J129"/>
  <c i="17" r="J141"/>
  <c r="J129"/>
  <c i="18" r="J126"/>
  <c r="J128"/>
  <c i="19" r="J141"/>
  <c r="J142"/>
  <c r="BK143"/>
  <c r="J133"/>
  <c r="BK151"/>
  <c r="BK127"/>
  <c r="BK150"/>
  <c r="J122"/>
  <c i="20" r="J144"/>
  <c r="J130"/>
  <c r="J269"/>
  <c r="J252"/>
  <c r="J226"/>
  <c r="BK218"/>
  <c r="BK284"/>
  <c r="J261"/>
  <c r="J237"/>
  <c r="J267"/>
  <c r="J218"/>
  <c r="BK282"/>
  <c r="J238"/>
  <c r="J127"/>
  <c r="BK267"/>
  <c r="J246"/>
  <c r="BK221"/>
  <c r="BK269"/>
  <c r="J231"/>
  <c r="BK204"/>
  <c r="J190"/>
  <c r="J175"/>
  <c r="J150"/>
  <c r="J164"/>
  <c r="J143"/>
  <c r="BK229"/>
  <c r="BK211"/>
  <c r="J215"/>
  <c r="J197"/>
  <c r="J182"/>
  <c r="J161"/>
  <c r="J203"/>
  <c r="J177"/>
  <c r="J166"/>
  <c i="21" r="BK130"/>
  <c r="J130"/>
  <c i="3" r="J126"/>
  <c r="J129"/>
  <c r="BK131"/>
  <c r="BK122"/>
  <c r="J121"/>
  <c i="4" r="J302"/>
  <c r="J282"/>
  <c r="BK272"/>
  <c r="J257"/>
  <c r="BK244"/>
  <c r="J220"/>
  <c r="BK150"/>
  <c r="J293"/>
  <c r="BK275"/>
  <c r="BK257"/>
  <c r="J230"/>
  <c r="J213"/>
  <c r="BK167"/>
  <c r="J306"/>
  <c r="J283"/>
  <c r="BK191"/>
  <c r="BK154"/>
  <c r="J318"/>
  <c r="BK306"/>
  <c r="BK293"/>
  <c r="BK282"/>
  <c r="BK149"/>
  <c r="BK265"/>
  <c r="BK233"/>
  <c r="J222"/>
  <c r="BK200"/>
  <c r="J187"/>
  <c r="J180"/>
  <c r="BK175"/>
  <c r="J288"/>
  <c r="J277"/>
  <c r="J273"/>
  <c r="BK256"/>
  <c r="J200"/>
  <c r="BK252"/>
  <c r="BK221"/>
  <c r="J217"/>
  <c r="BK203"/>
  <c r="J131"/>
  <c r="J185"/>
  <c r="BK180"/>
  <c i="5" r="J168"/>
  <c r="BK176"/>
  <c r="J152"/>
  <c r="J140"/>
  <c r="J176"/>
  <c r="J165"/>
  <c r="BK167"/>
  <c r="BK142"/>
  <c r="BK139"/>
  <c r="BK174"/>
  <c r="BK135"/>
  <c r="J133"/>
  <c r="BK127"/>
  <c i="6" r="BK302"/>
  <c r="BK250"/>
  <c r="J304"/>
  <c r="BK257"/>
  <c r="BK240"/>
  <c r="J168"/>
  <c r="BK277"/>
  <c r="BK232"/>
  <c r="BK204"/>
  <c r="BK173"/>
  <c r="J137"/>
  <c r="J208"/>
  <c r="J257"/>
  <c r="J276"/>
  <c r="J221"/>
  <c r="J135"/>
  <c r="J186"/>
  <c r="J228"/>
  <c r="J273"/>
  <c r="J161"/>
  <c r="BK226"/>
  <c r="J252"/>
  <c r="BK229"/>
  <c r="BK189"/>
  <c r="J162"/>
  <c r="BK157"/>
  <c r="BK169"/>
  <c i="7" r="BK186"/>
  <c r="BK179"/>
  <c r="BK153"/>
  <c r="J193"/>
  <c r="J153"/>
  <c r="J126"/>
  <c r="BK161"/>
  <c r="BK195"/>
  <c r="BK177"/>
  <c r="J159"/>
  <c r="J195"/>
  <c r="J158"/>
  <c r="J130"/>
  <c r="J187"/>
  <c r="J134"/>
  <c i="8" r="J148"/>
  <c r="J136"/>
  <c r="J160"/>
  <c r="BK137"/>
  <c r="BK161"/>
  <c r="BK128"/>
  <c r="BK142"/>
  <c r="BK156"/>
  <c r="J128"/>
  <c i="9" r="BK158"/>
  <c r="J172"/>
  <c r="BK133"/>
  <c r="BK151"/>
  <c r="BK143"/>
  <c r="J141"/>
  <c r="J133"/>
  <c i="10" r="BK153"/>
  <c r="J150"/>
  <c r="J160"/>
  <c r="BK141"/>
  <c r="BK135"/>
  <c r="BK150"/>
  <c r="BK140"/>
  <c i="11" r="BK172"/>
  <c r="J138"/>
  <c r="J144"/>
  <c r="J145"/>
  <c r="BK150"/>
  <c r="BK177"/>
  <c r="J176"/>
  <c r="J166"/>
  <c r="J127"/>
  <c r="BK163"/>
  <c r="J154"/>
  <c r="J175"/>
  <c r="J155"/>
  <c r="BK138"/>
  <c i="12" r="BK129"/>
  <c r="J139"/>
  <c r="BK123"/>
  <c r="BK125"/>
  <c r="J125"/>
  <c r="BK143"/>
  <c i="13" r="J134"/>
  <c r="BK128"/>
  <c r="J138"/>
  <c r="BK143"/>
  <c r="J133"/>
  <c i="14" r="J168"/>
  <c r="BK151"/>
  <c r="J124"/>
  <c r="BK159"/>
  <c r="BK147"/>
  <c r="BK169"/>
  <c r="BK137"/>
  <c r="J147"/>
  <c r="J154"/>
  <c r="J137"/>
  <c r="BK139"/>
  <c i="15" r="J144"/>
  <c r="BK134"/>
  <c r="BK138"/>
  <c r="J137"/>
  <c r="J149"/>
  <c r="BK149"/>
  <c i="16" r="J142"/>
  <c r="BK158"/>
  <c r="J130"/>
  <c r="BK143"/>
  <c r="J132"/>
  <c r="J136"/>
  <c r="BK136"/>
  <c i="17" r="J143"/>
  <c r="BK143"/>
  <c i="18" r="BK126"/>
  <c r="BK135"/>
  <c i="19" r="J145"/>
  <c r="J129"/>
  <c r="J127"/>
  <c r="BK137"/>
  <c r="BK149"/>
  <c r="J154"/>
  <c r="BK129"/>
  <c r="BK145"/>
  <c i="20" r="J145"/>
  <c r="J133"/>
  <c r="J262"/>
  <c r="J245"/>
  <c r="J228"/>
  <c r="BK208"/>
  <c r="BK280"/>
  <c r="BK256"/>
  <c r="BK243"/>
  <c r="BK278"/>
  <c r="J257"/>
  <c r="BK234"/>
  <c r="BK209"/>
  <c r="BK270"/>
  <c r="J152"/>
  <c r="J281"/>
  <c r="J270"/>
  <c r="BK252"/>
  <c r="J227"/>
  <c r="BK271"/>
  <c r="J248"/>
  <c r="J224"/>
  <c r="J210"/>
  <c r="J188"/>
  <c r="BK171"/>
  <c r="BK141"/>
  <c r="BK147"/>
  <c r="BK131"/>
  <c r="BK238"/>
  <c r="BK228"/>
  <c r="BK206"/>
  <c r="J213"/>
  <c r="J196"/>
  <c r="BK175"/>
  <c r="J148"/>
  <c r="J201"/>
  <c r="J179"/>
  <c r="J160"/>
  <c r="BK154"/>
  <c r="BK142"/>
  <c r="J202"/>
  <c r="BK196"/>
  <c r="J187"/>
  <c r="J181"/>
  <c r="J178"/>
  <c r="J176"/>
  <c r="BK164"/>
  <c r="J157"/>
  <c r="BK150"/>
  <c r="BK183"/>
  <c r="J171"/>
  <c r="J155"/>
  <c r="BK148"/>
  <c r="BK140"/>
  <c r="BK137"/>
  <c r="J134"/>
  <c r="J193"/>
  <c r="J184"/>
  <c r="J183"/>
  <c r="BK178"/>
  <c r="J167"/>
  <c i="21" r="BK152"/>
  <c r="J138"/>
  <c r="BK131"/>
  <c r="BK149"/>
  <c r="BK136"/>
  <c r="BK132"/>
  <c r="J126"/>
  <c r="J124"/>
  <c r="BK147"/>
  <c r="J137"/>
  <c r="J148"/>
  <c r="J145"/>
  <c r="J152"/>
  <c r="J134"/>
  <c r="J142"/>
  <c r="J125"/>
  <c i="20" r="J212"/>
  <c r="J207"/>
  <c r="BK190"/>
  <c r="BK165"/>
  <c r="BK193"/>
  <c i="21" r="J135"/>
  <c i="2" r="J772"/>
  <c r="J706"/>
  <c r="J688"/>
  <c r="BK672"/>
  <c r="BK662"/>
  <c r="J654"/>
  <c r="J636"/>
  <c r="J614"/>
  <c r="BK604"/>
  <c r="J586"/>
  <c r="J549"/>
  <c r="BK526"/>
  <c r="J499"/>
  <c r="J477"/>
  <c r="J455"/>
  <c r="BK414"/>
  <c r="BK398"/>
  <c r="J366"/>
  <c r="BK289"/>
  <c r="BK273"/>
  <c r="BK249"/>
  <c r="BK204"/>
  <c r="J148"/>
  <c r="BK1337"/>
  <c r="J1336"/>
  <c r="J1323"/>
  <c r="J1317"/>
  <c r="J1315"/>
  <c r="J1292"/>
  <c r="BK1289"/>
  <c r="BK1279"/>
  <c r="BK1272"/>
  <c r="BK1270"/>
  <c r="BK1254"/>
  <c r="J1250"/>
  <c r="J1236"/>
  <c r="BK1232"/>
  <c r="J1224"/>
  <c r="BK1204"/>
  <c r="BK1197"/>
  <c r="BK1187"/>
  <c r="J1179"/>
  <c r="J1177"/>
  <c r="J1175"/>
  <c r="BK1172"/>
  <c r="BK1170"/>
  <c r="BK1168"/>
  <c r="BK1166"/>
  <c r="BK1158"/>
  <c r="J1156"/>
  <c r="BK1153"/>
  <c r="J1151"/>
  <c r="J1149"/>
  <c r="BK1146"/>
  <c r="BK1144"/>
  <c r="BK1142"/>
  <c r="BK1138"/>
  <c r="BK1136"/>
  <c r="J1135"/>
  <c r="J1133"/>
  <c r="BK1130"/>
  <c r="J1128"/>
  <c r="BK1125"/>
  <c r="J1123"/>
  <c r="J1120"/>
  <c r="J1118"/>
  <c r="BK1115"/>
  <c r="J1114"/>
  <c r="BK1111"/>
  <c r="J1109"/>
  <c r="J1107"/>
  <c r="J1102"/>
  <c r="BK1095"/>
  <c r="J1092"/>
  <c r="J1089"/>
  <c r="BK1083"/>
  <c r="J1074"/>
  <c r="J1059"/>
  <c r="BK1044"/>
  <c r="J1031"/>
  <c r="BK1013"/>
  <c r="J1007"/>
  <c r="BK990"/>
  <c r="BK981"/>
  <c r="J979"/>
  <c r="BK976"/>
  <c r="BK974"/>
  <c r="J972"/>
  <c r="BK969"/>
  <c r="BK966"/>
  <c r="J964"/>
  <c r="BK961"/>
  <c r="J960"/>
  <c r="J958"/>
  <c r="J956"/>
  <c r="J954"/>
  <c r="J952"/>
  <c r="J950"/>
  <c r="BK948"/>
  <c r="J946"/>
  <c r="BK944"/>
  <c r="BK941"/>
  <c r="J939"/>
  <c r="BK937"/>
  <c r="BK929"/>
  <c r="BK921"/>
  <c r="BK916"/>
  <c r="J908"/>
  <c r="J897"/>
  <c r="J879"/>
  <c r="J862"/>
  <c r="BK850"/>
  <c r="BK830"/>
  <c r="BK820"/>
  <c r="J810"/>
  <c r="J804"/>
  <c r="BK792"/>
  <c r="BK780"/>
  <c r="J769"/>
  <c r="BK751"/>
  <c r="J736"/>
  <c r="J699"/>
  <c r="BK671"/>
  <c r="J662"/>
  <c r="J656"/>
  <c r="J651"/>
  <c r="J639"/>
  <c r="BK601"/>
  <c r="BK567"/>
  <c i="21" r="J128"/>
  <c r="BK145"/>
  <c i="2" r="BK721"/>
  <c r="J695"/>
  <c r="J671"/>
  <c r="BK663"/>
  <c r="BK659"/>
  <c r="BK651"/>
  <c r="BK644"/>
  <c r="J617"/>
  <c r="J601"/>
  <c r="BK582"/>
  <c r="BK551"/>
  <c r="J540"/>
  <c r="BK491"/>
  <c r="BK474"/>
  <c r="J436"/>
  <c r="J394"/>
  <c r="J307"/>
  <c r="BK284"/>
  <c r="BK264"/>
  <c r="BK220"/>
  <c r="BK184"/>
  <c i="1" r="AS94"/>
  <c i="2" r="J1269"/>
  <c r="J1255"/>
  <c r="J1251"/>
  <c r="J1242"/>
  <c r="J1233"/>
  <c r="BK1228"/>
  <c r="J1218"/>
  <c r="J1207"/>
  <c r="J1197"/>
  <c r="BK1189"/>
  <c r="J1174"/>
  <c r="J1171"/>
  <c r="J1169"/>
  <c r="J1166"/>
  <c r="BK1157"/>
  <c r="BK1154"/>
  <c r="BK1152"/>
  <c r="BK1150"/>
  <c r="BK1147"/>
  <c r="J1146"/>
  <c r="BK1143"/>
  <c r="J1141"/>
  <c r="BK1135"/>
  <c r="BK1133"/>
  <c r="J1132"/>
  <c r="J1130"/>
  <c r="BK1127"/>
  <c r="J1125"/>
  <c r="BK1122"/>
  <c r="BK1120"/>
  <c r="BK1117"/>
  <c r="J1115"/>
  <c r="J1113"/>
  <c r="BK1110"/>
  <c r="BK1108"/>
  <c r="BK1102"/>
  <c r="J1096"/>
  <c r="BK1092"/>
  <c r="BK1090"/>
  <c r="J1088"/>
  <c r="BK1080"/>
  <c r="BK1059"/>
  <c r="BK1050"/>
  <c r="J1044"/>
  <c r="J1035"/>
  <c r="BK1017"/>
  <c r="BK1011"/>
  <c r="BK1004"/>
  <c r="BK993"/>
  <c r="BK983"/>
  <c r="J980"/>
  <c r="J978"/>
  <c r="J976"/>
  <c r="J974"/>
  <c r="BK972"/>
  <c r="BK970"/>
  <c r="BK968"/>
  <c r="J966"/>
  <c r="BK963"/>
  <c r="J961"/>
  <c r="J959"/>
  <c r="BK957"/>
  <c r="J955"/>
  <c r="J953"/>
  <c r="J951"/>
  <c r="BK949"/>
  <c r="J948"/>
  <c r="BK946"/>
  <c r="J944"/>
  <c r="BK942"/>
  <c r="J940"/>
  <c r="BK938"/>
  <c r="J937"/>
  <c r="J935"/>
  <c r="J933"/>
  <c r="BK930"/>
  <c r="BK927"/>
  <c r="J925"/>
  <c r="J916"/>
  <c r="J911"/>
  <c r="J901"/>
  <c r="J887"/>
  <c r="J865"/>
  <c r="J850"/>
  <c r="J843"/>
  <c r="J830"/>
  <c r="BK817"/>
  <c r="BK805"/>
  <c r="J799"/>
  <c r="BK788"/>
  <c r="BK769"/>
  <c r="BK749"/>
  <c r="BK724"/>
  <c r="BK688"/>
  <c r="J665"/>
  <c r="J658"/>
  <c r="BK650"/>
  <c r="BK636"/>
  <c r="J609"/>
  <c r="J582"/>
  <c r="BK549"/>
  <c r="BK525"/>
  <c r="J493"/>
  <c r="J466"/>
  <c r="BK437"/>
  <c r="BK396"/>
  <c r="J356"/>
  <c r="BK295"/>
  <c r="J284"/>
  <c r="J270"/>
  <c r="J232"/>
  <c r="BK214"/>
  <c i="5" r="J135"/>
  <c r="BK132"/>
  <c r="J155"/>
  <c r="J130"/>
  <c r="BK147"/>
  <c r="J134"/>
  <c i="6" r="BK303"/>
  <c r="BK282"/>
  <c r="J305"/>
  <c r="BK286"/>
  <c r="J236"/>
  <c r="BK153"/>
  <c r="BK308"/>
  <c r="J283"/>
  <c r="J240"/>
  <c r="BK225"/>
  <c r="J171"/>
  <c r="J301"/>
  <c r="J204"/>
  <c r="BK258"/>
  <c r="BK224"/>
  <c r="BK307"/>
  <c r="J245"/>
  <c r="J227"/>
  <c r="BK252"/>
  <c r="BK142"/>
  <c r="BK141"/>
  <c r="J262"/>
  <c r="J253"/>
  <c r="BK230"/>
  <c r="BK202"/>
  <c r="BK145"/>
  <c r="J202"/>
  <c r="BK137"/>
  <c i="7" r="BK157"/>
  <c r="J143"/>
  <c r="BK163"/>
  <c r="J213"/>
  <c r="BK173"/>
  <c r="J151"/>
  <c r="J182"/>
  <c r="J161"/>
  <c r="BK152"/>
  <c r="J141"/>
  <c r="J178"/>
  <c r="BK143"/>
  <c i="20" r="BK198"/>
  <c r="BK268"/>
  <c r="BK155"/>
  <c r="BK283"/>
  <c r="J265"/>
  <c r="BK250"/>
  <c r="J223"/>
  <c r="J275"/>
  <c r="BK254"/>
  <c r="J219"/>
  <c r="BK203"/>
  <c r="BK186"/>
  <c r="BK172"/>
  <c r="BK157"/>
  <c r="BK242"/>
  <c r="BK145"/>
  <c r="BK127"/>
  <c r="BK236"/>
  <c r="BK214"/>
  <c r="BK219"/>
  <c r="J209"/>
  <c r="BK194"/>
  <c r="J173"/>
  <c r="BK152"/>
  <c r="BK133"/>
  <c r="BK191"/>
  <c r="J162"/>
  <c r="BK158"/>
  <c r="BK156"/>
  <c r="J153"/>
  <c r="BK130"/>
  <c r="J200"/>
  <c r="BK195"/>
  <c r="BK184"/>
  <c r="BK161"/>
  <c r="BK199"/>
  <c r="J180"/>
  <c r="BK174"/>
  <c r="J165"/>
  <c r="J151"/>
  <c r="J146"/>
  <c r="BK143"/>
  <c r="BK139"/>
  <c r="BK132"/>
  <c r="BK192"/>
  <c r="BK189"/>
  <c r="BK179"/>
  <c r="BK177"/>
  <c r="J168"/>
  <c r="BK166"/>
  <c i="21" r="BK153"/>
  <c r="J132"/>
  <c r="BK135"/>
  <c r="BK128"/>
  <c r="J153"/>
  <c r="BK148"/>
  <c r="BK133"/>
  <c r="J129"/>
  <c r="BK125"/>
  <c r="J149"/>
  <c r="J141"/>
  <c r="J133"/>
  <c r="J147"/>
  <c r="BK141"/>
  <c r="BK146"/>
  <c r="J146"/>
  <c r="J131"/>
  <c r="BK124"/>
  <c i="2" r="BK931"/>
  <c r="J924"/>
  <c r="BK911"/>
  <c r="J904"/>
  <c r="BK887"/>
  <c r="BK865"/>
  <c r="J856"/>
  <c r="BK846"/>
  <c r="J825"/>
  <c r="J809"/>
  <c r="BK799"/>
  <c r="BK791"/>
  <c r="J764"/>
  <c r="J746"/>
  <c r="BK709"/>
  <c r="BK685"/>
  <c r="J672"/>
  <c r="J659"/>
  <c r="BK649"/>
  <c r="BK630"/>
  <c r="BK607"/>
  <c r="J590"/>
  <c r="J563"/>
  <c r="J526"/>
  <c r="BK492"/>
  <c r="BK469"/>
  <c r="J438"/>
  <c r="J398"/>
  <c r="BK377"/>
  <c r="J314"/>
  <c r="J289"/>
  <c r="J273"/>
  <c r="J237"/>
  <c r="J220"/>
  <c r="J163"/>
  <c r="J414"/>
  <c r="BK394"/>
  <c r="BK314"/>
  <c r="J290"/>
  <c r="J241"/>
  <c r="J227"/>
  <c r="J204"/>
  <c r="BK180"/>
  <c r="J154"/>
  <c i="3" r="BK121"/>
  <c r="BK130"/>
  <c r="J125"/>
  <c r="BK126"/>
  <c r="J122"/>
  <c i="4" r="J307"/>
  <c r="BK286"/>
  <c r="BK276"/>
  <c r="J266"/>
  <c r="J252"/>
  <c r="BK239"/>
  <c r="BK211"/>
  <c r="J295"/>
  <c r="BK285"/>
  <c r="J272"/>
  <c r="BK253"/>
  <c r="J224"/>
  <c r="J197"/>
  <c r="BK153"/>
  <c r="J294"/>
  <c r="BK266"/>
  <c r="BK241"/>
  <c r="BK178"/>
  <c r="BK319"/>
  <c r="J314"/>
  <c r="J203"/>
  <c r="J292"/>
  <c r="J276"/>
  <c r="J264"/>
  <c r="J241"/>
  <c r="J144"/>
  <c r="J260"/>
  <c r="J242"/>
  <c r="J243"/>
  <c r="J210"/>
  <c r="BK220"/>
  <c r="BK186"/>
  <c r="BK171"/>
  <c i="5" r="BK160"/>
  <c r="J145"/>
  <c r="J163"/>
  <c r="BK131"/>
  <c r="BK177"/>
  <c r="J164"/>
  <c r="J160"/>
  <c r="BK145"/>
  <c r="BK140"/>
  <c r="J157"/>
  <c r="BK151"/>
  <c r="BK149"/>
  <c r="BK138"/>
  <c i="6" r="J311"/>
  <c r="J286"/>
  <c r="J254"/>
  <c r="J277"/>
  <c r="J225"/>
  <c r="J141"/>
  <c r="BK306"/>
  <c r="BK273"/>
  <c r="BK236"/>
  <c r="J195"/>
  <c r="J163"/>
  <c r="BK213"/>
  <c r="J173"/>
  <c r="J212"/>
  <c r="J274"/>
  <c r="BK218"/>
  <c r="BK244"/>
  <c r="J176"/>
  <c r="BK182"/>
  <c r="BK259"/>
  <c r="BK278"/>
  <c r="BK254"/>
  <c r="J136"/>
  <c r="J203"/>
  <c r="J218"/>
  <c r="J164"/>
  <c r="BK136"/>
  <c i="7" r="J181"/>
  <c r="BK155"/>
  <c r="BK142"/>
  <c r="BK169"/>
  <c r="BK172"/>
  <c r="J147"/>
  <c r="J179"/>
  <c r="J172"/>
  <c r="BK146"/>
  <c r="BK185"/>
  <c r="J169"/>
  <c r="J154"/>
  <c r="BK134"/>
  <c r="J183"/>
  <c i="8" r="J172"/>
  <c r="BK172"/>
  <c r="J149"/>
  <c r="J153"/>
  <c r="BK153"/>
  <c r="J165"/>
  <c r="BK152"/>
  <c i="9" r="J162"/>
  <c r="BK142"/>
  <c r="J142"/>
  <c r="BK159"/>
  <c r="BK167"/>
  <c r="J146"/>
  <c i="10" r="BK155"/>
  <c i="20" r="J214"/>
  <c r="J186"/>
  <c r="BK162"/>
  <c r="BK134"/>
  <c r="BK187"/>
  <c r="BK170"/>
  <c i="21" r="BK134"/>
  <c r="BK137"/>
  <c i="2" r="F35"/>
  <c r="J34"/>
  <c r="F37"/>
  <c l="1" r="T176"/>
  <c r="R231"/>
  <c r="T507"/>
  <c r="R681"/>
  <c r="BK829"/>
  <c r="J829"/>
  <c r="J109"/>
  <c r="BK917"/>
  <c r="J917"/>
  <c r="J110"/>
  <c r="BK1012"/>
  <c r="J1012"/>
  <c r="J114"/>
  <c r="R1094"/>
  <c r="T1139"/>
  <c r="P1235"/>
  <c r="R1271"/>
  <c i="3" r="T120"/>
  <c r="T119"/>
  <c r="T118"/>
  <c i="4" r="P148"/>
  <c r="R258"/>
  <c r="R296"/>
  <c r="P311"/>
  <c i="7" r="BK125"/>
  <c r="BK124"/>
  <c r="J124"/>
  <c r="J97"/>
  <c i="8" r="P132"/>
  <c i="9" r="BK132"/>
  <c r="J132"/>
  <c r="J99"/>
  <c r="R170"/>
  <c i="10" r="BK128"/>
  <c r="J128"/>
  <c r="J99"/>
  <c r="BK159"/>
  <c r="J159"/>
  <c r="J101"/>
  <c i="12" r="R121"/>
  <c i="13" r="T132"/>
  <c r="BK144"/>
  <c r="J144"/>
  <c r="J101"/>
  <c i="14" r="BK146"/>
  <c r="J146"/>
  <c r="J98"/>
  <c r="BK153"/>
  <c r="J153"/>
  <c r="J99"/>
  <c i="19" r="P124"/>
  <c i="2" r="P147"/>
  <c r="R318"/>
  <c r="R494"/>
  <c r="R600"/>
  <c r="R750"/>
  <c r="P928"/>
  <c r="R982"/>
  <c r="P1094"/>
  <c r="R1139"/>
  <c r="T1235"/>
  <c r="P1290"/>
  <c r="P1329"/>
  <c i="5" r="P144"/>
  <c i="12" r="R133"/>
  <c r="R132"/>
  <c r="R120"/>
  <c i="13" r="P132"/>
  <c i="14" r="R158"/>
  <c r="R157"/>
  <c i="15" r="BK146"/>
  <c r="BK145"/>
  <c r="J145"/>
  <c r="J99"/>
  <c r="P164"/>
  <c i="6" r="R149"/>
  <c r="BK272"/>
  <c r="J272"/>
  <c r="J106"/>
  <c r="T275"/>
  <c i="11" r="R156"/>
  <c i="12" r="BK133"/>
  <c r="J133"/>
  <c r="J99"/>
  <c i="13" r="R123"/>
  <c r="P137"/>
  <c r="T144"/>
  <c i="14" r="P122"/>
  <c r="T158"/>
  <c r="T157"/>
  <c i="15" r="T146"/>
  <c r="T145"/>
  <c i="16" r="T122"/>
  <c i="18" r="P127"/>
  <c r="P124"/>
  <c r="P123"/>
  <c i="1" r="AU111"/>
  <c i="19" r="T121"/>
  <c r="T146"/>
  <c i="2" r="BK147"/>
  <c r="T318"/>
  <c r="P494"/>
  <c r="T600"/>
  <c r="T750"/>
  <c r="T928"/>
  <c r="BK982"/>
  <c r="J982"/>
  <c r="J113"/>
  <c r="T1094"/>
  <c r="P1139"/>
  <c r="BK1235"/>
  <c r="J1235"/>
  <c r="J119"/>
  <c r="R1290"/>
  <c r="T1329"/>
  <c i="3" r="R120"/>
  <c r="R119"/>
  <c r="R118"/>
  <c i="7" r="BK211"/>
  <c r="J211"/>
  <c r="J103"/>
  <c i="8" r="T123"/>
  <c r="T169"/>
  <c i="9" r="R123"/>
  <c r="BK170"/>
  <c r="J170"/>
  <c r="J101"/>
  <c i="10" r="BK123"/>
  <c r="J123"/>
  <c r="J98"/>
  <c i="7" r="R211"/>
  <c i="8" r="BK123"/>
  <c r="J123"/>
  <c r="J98"/>
  <c i="9" r="P132"/>
  <c i="10" r="P128"/>
  <c i="11" r="T126"/>
  <c r="P143"/>
  <c r="R149"/>
  <c i="16" r="BK161"/>
  <c r="J161"/>
  <c r="J99"/>
  <c i="17" r="P128"/>
  <c r="P124"/>
  <c r="P123"/>
  <c i="1" r="AU110"/>
  <c i="18" r="T127"/>
  <c r="T124"/>
  <c r="T123"/>
  <c i="19" r="BK121"/>
  <c r="J121"/>
  <c r="J97"/>
  <c r="R121"/>
  <c r="R146"/>
  <c i="2" r="T147"/>
  <c r="P318"/>
  <c r="T494"/>
  <c r="P600"/>
  <c r="P750"/>
  <c r="BK928"/>
  <c r="J928"/>
  <c r="J112"/>
  <c r="T982"/>
  <c r="R1103"/>
  <c r="R1188"/>
  <c r="P1271"/>
  <c i="4" r="BK148"/>
  <c r="J148"/>
  <c r="J100"/>
  <c r="T258"/>
  <c r="T296"/>
  <c r="BK315"/>
  <c r="J315"/>
  <c r="J108"/>
  <c i="5" r="BK136"/>
  <c r="J136"/>
  <c r="J100"/>
  <c i="6" r="BK134"/>
  <c r="J134"/>
  <c r="J99"/>
  <c r="BK140"/>
  <c r="J140"/>
  <c r="J100"/>
  <c r="T140"/>
  <c r="T144"/>
  <c r="R256"/>
  <c r="T272"/>
  <c r="BK281"/>
  <c r="J281"/>
  <c r="J108"/>
  <c i="8" r="R132"/>
  <c r="R169"/>
  <c i="9" r="R132"/>
  <c r="R122"/>
  <c r="R121"/>
  <c r="P170"/>
  <c i="10" r="R123"/>
  <c r="P159"/>
  <c i="11" r="P156"/>
  <c i="12" r="P133"/>
  <c r="P132"/>
  <c i="4" r="P188"/>
  <c r="P255"/>
  <c r="T291"/>
  <c r="P301"/>
  <c r="R311"/>
  <c i="5" r="P126"/>
  <c r="P123"/>
  <c r="P122"/>
  <c i="1" r="AU98"/>
  <c i="5" r="R136"/>
  <c r="BK161"/>
  <c r="J161"/>
  <c r="J102"/>
  <c i="6" r="BK149"/>
  <c r="J149"/>
  <c r="J103"/>
  <c r="P275"/>
  <c r="P281"/>
  <c r="BK300"/>
  <c r="J300"/>
  <c r="J110"/>
  <c i="10" r="R128"/>
  <c r="R122"/>
  <c i="11" r="P126"/>
  <c r="T143"/>
  <c r="T149"/>
  <c i="12" r="P121"/>
  <c i="13" r="BK123"/>
  <c r="R132"/>
  <c r="P144"/>
  <c i="14" r="P146"/>
  <c r="R153"/>
  <c i="15" r="T124"/>
  <c r="T123"/>
  <c i="16" r="BK122"/>
  <c r="BK121"/>
  <c r="J121"/>
  <c r="J97"/>
  <c i="19" r="P121"/>
  <c r="BK146"/>
  <c r="J146"/>
  <c r="J100"/>
  <c i="2" r="BK176"/>
  <c r="J176"/>
  <c r="J99"/>
  <c r="P231"/>
  <c r="BK507"/>
  <c r="J507"/>
  <c r="J103"/>
  <c r="P681"/>
  <c r="T829"/>
  <c r="P917"/>
  <c r="R1012"/>
  <c r="P1103"/>
  <c r="T1188"/>
  <c r="T1271"/>
  <c i="4" r="BK188"/>
  <c r="J188"/>
  <c r="J101"/>
  <c r="BK255"/>
  <c r="J255"/>
  <c r="J102"/>
  <c r="BK291"/>
  <c r="J291"/>
  <c r="J104"/>
  <c r="P296"/>
  <c r="BK311"/>
  <c r="J311"/>
  <c r="J107"/>
  <c r="T315"/>
  <c i="5" r="BK126"/>
  <c r="J126"/>
  <c r="J99"/>
  <c r="T136"/>
  <c r="R161"/>
  <c i="14" r="T122"/>
  <c r="BK158"/>
  <c r="J158"/>
  <c r="J101"/>
  <c i="15" r="R124"/>
  <c r="R123"/>
  <c r="R164"/>
  <c i="16" r="P161"/>
  <c i="20" r="P126"/>
  <c r="T126"/>
  <c r="BK169"/>
  <c r="J169"/>
  <c r="J99"/>
  <c r="BK185"/>
  <c r="J185"/>
  <c r="J100"/>
  <c r="BK230"/>
  <c r="J230"/>
  <c r="J101"/>
  <c r="BK251"/>
  <c r="J251"/>
  <c r="J103"/>
  <c i="4" r="T148"/>
  <c r="BK258"/>
  <c r="J258"/>
  <c r="J103"/>
  <c r="BK296"/>
  <c r="J296"/>
  <c r="J105"/>
  <c r="R301"/>
  <c r="T311"/>
  <c i="5" r="T126"/>
  <c r="T144"/>
  <c i="11" r="R126"/>
  <c r="BK156"/>
  <c i="12" r="T121"/>
  <c i="13" r="T123"/>
  <c r="BK137"/>
  <c r="J137"/>
  <c r="J100"/>
  <c r="R144"/>
  <c i="16" r="R122"/>
  <c i="17" r="T128"/>
  <c r="T124"/>
  <c r="T123"/>
  <c i="18" r="BK127"/>
  <c r="J127"/>
  <c r="J99"/>
  <c i="20" r="R126"/>
  <c i="2" r="R176"/>
  <c r="T231"/>
  <c r="P507"/>
  <c r="BK681"/>
  <c r="R829"/>
  <c r="T917"/>
  <c r="T1012"/>
  <c r="T1103"/>
  <c r="BK1188"/>
  <c r="J1188"/>
  <c r="J118"/>
  <c r="BK1271"/>
  <c r="J1271"/>
  <c r="J120"/>
  <c i="3" r="BK120"/>
  <c r="BK119"/>
  <c r="J119"/>
  <c r="J97"/>
  <c i="5" r="R126"/>
  <c r="R144"/>
  <c i="6" r="P144"/>
  <c r="BK256"/>
  <c r="J256"/>
  <c r="J104"/>
  <c r="BK275"/>
  <c r="J275"/>
  <c r="J107"/>
  <c r="R281"/>
  <c i="9" r="BK123"/>
  <c r="J123"/>
  <c r="J98"/>
  <c i="14" r="BK122"/>
  <c r="J122"/>
  <c r="J97"/>
  <c r="R146"/>
  <c r="P153"/>
  <c i="17" r="R128"/>
  <c r="R124"/>
  <c r="R123"/>
  <c i="19" r="R124"/>
  <c r="R120"/>
  <c i="2" r="P176"/>
  <c r="BK231"/>
  <c r="J231"/>
  <c r="J100"/>
  <c r="R507"/>
  <c r="T681"/>
  <c r="T680"/>
  <c r="P829"/>
  <c r="R917"/>
  <c r="P1012"/>
  <c r="BK1103"/>
  <c r="J1103"/>
  <c r="J116"/>
  <c r="P1188"/>
  <c r="T1290"/>
  <c r="R1329"/>
  <c i="6" r="T149"/>
  <c r="T143"/>
  <c i="12" r="BK121"/>
  <c r="J121"/>
  <c r="J97"/>
  <c r="T133"/>
  <c r="T132"/>
  <c r="T120"/>
  <c i="13" r="BK132"/>
  <c r="J132"/>
  <c r="J98"/>
  <c r="T137"/>
  <c r="T136"/>
  <c i="14" r="P158"/>
  <c r="P157"/>
  <c i="15" r="P124"/>
  <c r="P123"/>
  <c r="R146"/>
  <c r="R145"/>
  <c r="T164"/>
  <c i="20" r="P129"/>
  <c r="R169"/>
  <c r="T185"/>
  <c r="R230"/>
  <c r="T251"/>
  <c r="T276"/>
  <c i="21" r="R123"/>
  <c i="6" r="R134"/>
  <c r="R131"/>
  <c r="P140"/>
  <c r="BK144"/>
  <c r="J144"/>
  <c r="J102"/>
  <c r="T256"/>
  <c r="R272"/>
  <c r="R300"/>
  <c i="7" r="T125"/>
  <c r="T124"/>
  <c i="8" r="P123"/>
  <c i="19" r="T124"/>
  <c r="T120"/>
  <c i="20" r="BK126"/>
  <c r="J126"/>
  <c r="J97"/>
  <c i="21" r="T123"/>
  <c i="4" r="R148"/>
  <c r="P258"/>
  <c i="7" r="R125"/>
  <c r="R124"/>
  <c r="R123"/>
  <c r="P211"/>
  <c i="8" r="T132"/>
  <c r="T122"/>
  <c r="T121"/>
  <c r="BK169"/>
  <c r="J169"/>
  <c r="J101"/>
  <c i="9" r="T132"/>
  <c i="10" r="T128"/>
  <c r="R159"/>
  <c i="11" r="T156"/>
  <c r="T148"/>
  <c i="14" r="R122"/>
  <c r="R121"/>
  <c r="T146"/>
  <c r="T153"/>
  <c i="15" r="BK124"/>
  <c r="J124"/>
  <c r="J98"/>
  <c r="P146"/>
  <c r="P145"/>
  <c r="BK164"/>
  <c r="J164"/>
  <c r="J102"/>
  <c i="16" r="P122"/>
  <c r="P121"/>
  <c r="P120"/>
  <c i="1" r="AU109"/>
  <c i="16" r="T161"/>
  <c i="17" r="BK128"/>
  <c r="J128"/>
  <c r="J100"/>
  <c i="18" r="R127"/>
  <c r="R124"/>
  <c r="R123"/>
  <c i="19" r="BK124"/>
  <c r="P146"/>
  <c i="20" r="BK129"/>
  <c r="J129"/>
  <c r="J98"/>
  <c r="P169"/>
  <c r="P185"/>
  <c r="P230"/>
  <c r="P251"/>
  <c r="BK276"/>
  <c r="J276"/>
  <c r="J105"/>
  <c r="P276"/>
  <c i="21" r="T127"/>
  <c i="3" r="P120"/>
  <c r="P119"/>
  <c r="P118"/>
  <c i="1" r="AU96"/>
  <c i="4" r="R188"/>
  <c r="R255"/>
  <c r="P291"/>
  <c r="BK301"/>
  <c r="J301"/>
  <c r="J106"/>
  <c r="R315"/>
  <c i="5" r="BK144"/>
  <c r="J144"/>
  <c r="J101"/>
  <c r="P161"/>
  <c i="6" r="P149"/>
  <c r="R275"/>
  <c r="T281"/>
  <c r="P300"/>
  <c i="8" r="BK132"/>
  <c r="J132"/>
  <c r="J99"/>
  <c r="P169"/>
  <c i="9" r="P123"/>
  <c r="T123"/>
  <c r="T170"/>
  <c i="10" r="T123"/>
  <c i="20" r="T129"/>
  <c r="R185"/>
  <c r="T230"/>
  <c r="R251"/>
  <c r="R276"/>
  <c i="21" r="P123"/>
  <c r="P127"/>
  <c r="R151"/>
  <c r="R150"/>
  <c i="4" r="T188"/>
  <c r="T255"/>
  <c r="R291"/>
  <c r="T301"/>
  <c r="P315"/>
  <c i="5" r="P136"/>
  <c r="T161"/>
  <c i="7" r="P125"/>
  <c r="P124"/>
  <c r="P123"/>
  <c i="1" r="AU100"/>
  <c i="7" r="T211"/>
  <c i="10" r="P123"/>
  <c r="T159"/>
  <c i="11" r="BK126"/>
  <c r="J126"/>
  <c r="J97"/>
  <c r="R143"/>
  <c r="P149"/>
  <c i="16" r="R161"/>
  <c i="21" r="BK127"/>
  <c r="J127"/>
  <c r="J99"/>
  <c r="P151"/>
  <c r="P150"/>
  <c i="2" r="R147"/>
  <c r="R146"/>
  <c r="BK318"/>
  <c r="J318"/>
  <c r="J101"/>
  <c r="BK494"/>
  <c r="J494"/>
  <c r="J102"/>
  <c r="BK600"/>
  <c r="J600"/>
  <c r="J104"/>
  <c r="BK750"/>
  <c r="J750"/>
  <c r="J108"/>
  <c r="R928"/>
  <c r="P982"/>
  <c r="BK1094"/>
  <c r="J1094"/>
  <c r="J115"/>
  <c r="BK1139"/>
  <c r="J1139"/>
  <c r="J117"/>
  <c r="R1235"/>
  <c r="BK1290"/>
  <c r="J1290"/>
  <c r="J121"/>
  <c r="BK1329"/>
  <c r="J1329"/>
  <c r="J123"/>
  <c i="6" r="P134"/>
  <c r="P131"/>
  <c r="T134"/>
  <c r="T131"/>
  <c r="R140"/>
  <c r="R144"/>
  <c r="P256"/>
  <c r="P272"/>
  <c r="T300"/>
  <c i="8" r="R123"/>
  <c i="11" r="BK143"/>
  <c r="J143"/>
  <c r="J99"/>
  <c r="BK149"/>
  <c r="J149"/>
  <c r="J101"/>
  <c i="13" r="P123"/>
  <c r="R137"/>
  <c r="R136"/>
  <c i="20" r="R129"/>
  <c r="R125"/>
  <c r="T169"/>
  <c i="21" r="BK123"/>
  <c r="J123"/>
  <c r="J98"/>
  <c r="R127"/>
  <c r="BK151"/>
  <c r="J151"/>
  <c r="J101"/>
  <c r="T151"/>
  <c r="T150"/>
  <c i="2" r="BK1339"/>
  <c r="J1339"/>
  <c r="J125"/>
  <c i="9" r="BK166"/>
  <c r="J166"/>
  <c r="J100"/>
  <c i="12" r="BK147"/>
  <c r="J147"/>
  <c r="J100"/>
  <c i="19" r="BK144"/>
  <c r="J144"/>
  <c r="J99"/>
  <c i="5" r="BK124"/>
  <c r="J124"/>
  <c r="J98"/>
  <c i="13" r="BK148"/>
  <c r="J148"/>
  <c r="J102"/>
  <c i="11" r="BK141"/>
  <c r="J141"/>
  <c r="J98"/>
  <c i="17" r="BK126"/>
  <c r="J126"/>
  <c r="J99"/>
  <c i="18" r="BK134"/>
  <c r="J134"/>
  <c r="J102"/>
  <c i="8" r="BK164"/>
  <c r="J164"/>
  <c r="J100"/>
  <c i="18" r="BK136"/>
  <c r="J136"/>
  <c r="J103"/>
  <c i="11" r="BK182"/>
  <c r="J182"/>
  <c r="J105"/>
  <c i="15" r="BK159"/>
  <c r="J159"/>
  <c r="J101"/>
  <c i="19" r="F117"/>
  <c i="4" r="BK130"/>
  <c r="J130"/>
  <c r="J98"/>
  <c i="11" r="BK180"/>
  <c r="J180"/>
  <c r="J104"/>
  <c i="16" r="BK165"/>
  <c r="J165"/>
  <c r="J100"/>
  <c i="2" r="BK1318"/>
  <c r="J1318"/>
  <c r="J122"/>
  <c i="6" r="BK132"/>
  <c r="J132"/>
  <c r="J98"/>
  <c i="18" r="BK132"/>
  <c r="J132"/>
  <c r="J101"/>
  <c i="2" r="BK926"/>
  <c r="J926"/>
  <c r="J111"/>
  <c i="20" r="BK249"/>
  <c r="J249"/>
  <c r="J102"/>
  <c i="7" r="BK194"/>
  <c r="J194"/>
  <c r="J102"/>
  <c i="17" r="BK142"/>
  <c r="J142"/>
  <c r="J102"/>
  <c i="20" r="BK274"/>
  <c r="J274"/>
  <c r="J104"/>
  <c i="7" r="BK190"/>
  <c r="J190"/>
  <c r="J100"/>
  <c r="BK192"/>
  <c r="J192"/>
  <c r="J101"/>
  <c i="10" r="BK154"/>
  <c r="J154"/>
  <c r="J100"/>
  <c i="17" r="BK140"/>
  <c r="J140"/>
  <c r="J101"/>
  <c i="18" r="BK125"/>
  <c r="J125"/>
  <c r="J98"/>
  <c r="BK130"/>
  <c r="J130"/>
  <c r="J100"/>
  <c i="2" r="BK678"/>
  <c r="J678"/>
  <c r="J105"/>
  <c i="6" r="BK287"/>
  <c r="J287"/>
  <c r="J109"/>
  <c i="21" r="J89"/>
  <c r="BE126"/>
  <c i="20" r="BK125"/>
  <c r="J125"/>
  <c i="21" r="F118"/>
  <c r="BE128"/>
  <c r="BE136"/>
  <c r="BE129"/>
  <c r="BE134"/>
  <c r="BE141"/>
  <c r="F91"/>
  <c r="BE124"/>
  <c r="BE131"/>
  <c r="BE135"/>
  <c r="BE149"/>
  <c r="BE125"/>
  <c r="BE132"/>
  <c r="BE133"/>
  <c r="BE138"/>
  <c r="E85"/>
  <c r="J91"/>
  <c r="BE146"/>
  <c r="BE153"/>
  <c r="BE130"/>
  <c r="BE137"/>
  <c r="BE147"/>
  <c r="BE148"/>
  <c r="BE142"/>
  <c r="BE145"/>
  <c r="BE152"/>
  <c i="20" r="BE174"/>
  <c r="BE182"/>
  <c i="19" r="J124"/>
  <c r="J98"/>
  <c i="20" r="F92"/>
  <c r="F121"/>
  <c r="BE127"/>
  <c r="BE133"/>
  <c r="BE138"/>
  <c r="BE142"/>
  <c r="BE149"/>
  <c r="BE152"/>
  <c r="BE156"/>
  <c r="BE163"/>
  <c r="BE166"/>
  <c r="BE167"/>
  <c r="BE170"/>
  <c r="BE172"/>
  <c r="BE173"/>
  <c r="BE177"/>
  <c r="BE188"/>
  <c r="BE195"/>
  <c r="BE196"/>
  <c r="BE197"/>
  <c r="BE198"/>
  <c r="BE145"/>
  <c r="BE147"/>
  <c r="BE148"/>
  <c r="BE154"/>
  <c r="BE165"/>
  <c r="BE171"/>
  <c r="BE179"/>
  <c r="BE191"/>
  <c r="BE192"/>
  <c r="BE194"/>
  <c r="BE128"/>
  <c r="BE135"/>
  <c r="BE141"/>
  <c r="BE175"/>
  <c r="BE176"/>
  <c r="BE183"/>
  <c r="BE186"/>
  <c r="BE190"/>
  <c r="BE136"/>
  <c r="BE137"/>
  <c r="BE153"/>
  <c r="BE157"/>
  <c r="BE158"/>
  <c r="BE168"/>
  <c r="BE181"/>
  <c r="BE184"/>
  <c r="BE205"/>
  <c r="BE208"/>
  <c r="BE210"/>
  <c r="BE220"/>
  <c r="BE222"/>
  <c r="BE212"/>
  <c r="BE213"/>
  <c r="BE223"/>
  <c r="BE224"/>
  <c r="BE199"/>
  <c r="BE201"/>
  <c r="BE221"/>
  <c r="BE227"/>
  <c r="BE241"/>
  <c r="J92"/>
  <c r="BE139"/>
  <c r="BE146"/>
  <c r="BE151"/>
  <c r="BE237"/>
  <c r="BE239"/>
  <c r="BE244"/>
  <c r="BE255"/>
  <c r="E85"/>
  <c r="J91"/>
  <c r="BE140"/>
  <c r="BE144"/>
  <c r="BE155"/>
  <c r="BE178"/>
  <c r="BE180"/>
  <c r="BE187"/>
  <c r="BE189"/>
  <c r="BE202"/>
  <c r="BE206"/>
  <c r="BE216"/>
  <c r="BE217"/>
  <c r="BE218"/>
  <c r="BE225"/>
  <c r="BE229"/>
  <c r="BE243"/>
  <c r="BE247"/>
  <c r="BE253"/>
  <c r="BE257"/>
  <c r="BE258"/>
  <c r="BE260"/>
  <c r="BE261"/>
  <c r="BE270"/>
  <c r="BE278"/>
  <c r="BE280"/>
  <c r="BE285"/>
  <c r="J89"/>
  <c r="BE215"/>
  <c r="BE228"/>
  <c r="BE232"/>
  <c r="BE256"/>
  <c r="BE272"/>
  <c r="BE279"/>
  <c r="BE130"/>
  <c r="BE131"/>
  <c r="BE134"/>
  <c r="BE143"/>
  <c r="BE233"/>
  <c r="BE235"/>
  <c r="BE259"/>
  <c r="BE262"/>
  <c r="BE266"/>
  <c r="BE267"/>
  <c r="BE283"/>
  <c r="BE284"/>
  <c r="BE193"/>
  <c r="BE200"/>
  <c r="BE204"/>
  <c r="BE214"/>
  <c r="BE226"/>
  <c r="BE231"/>
  <c r="BE236"/>
  <c r="BE245"/>
  <c r="BE246"/>
  <c r="BE250"/>
  <c r="BE252"/>
  <c r="BE265"/>
  <c r="BE273"/>
  <c r="BE277"/>
  <c r="BE281"/>
  <c r="BE219"/>
  <c r="BE234"/>
  <c r="BE240"/>
  <c r="BE248"/>
  <c r="BE269"/>
  <c r="BE203"/>
  <c r="BE207"/>
  <c r="BE209"/>
  <c r="BE211"/>
  <c r="BE238"/>
  <c r="BE242"/>
  <c r="BE254"/>
  <c r="BE263"/>
  <c r="BE264"/>
  <c r="BE268"/>
  <c r="BE271"/>
  <c r="BE275"/>
  <c r="BE282"/>
  <c r="BE132"/>
  <c r="BE150"/>
  <c r="BE159"/>
  <c r="BE160"/>
  <c r="BE161"/>
  <c r="BE162"/>
  <c r="BE164"/>
  <c i="19" r="BE133"/>
  <c r="BE143"/>
  <c r="BE147"/>
  <c r="BE149"/>
  <c r="BE150"/>
  <c r="BE154"/>
  <c r="J117"/>
  <c r="BE135"/>
  <c r="BE136"/>
  <c r="BE142"/>
  <c r="BE145"/>
  <c r="BE148"/>
  <c r="BE126"/>
  <c r="BE127"/>
  <c r="BE128"/>
  <c r="BE137"/>
  <c r="BE152"/>
  <c r="BE140"/>
  <c r="BE141"/>
  <c r="E85"/>
  <c r="J89"/>
  <c r="F91"/>
  <c r="J91"/>
  <c r="BE123"/>
  <c r="BE129"/>
  <c r="BE131"/>
  <c r="BE132"/>
  <c r="BE134"/>
  <c r="BE138"/>
  <c r="BE139"/>
  <c r="BE153"/>
  <c r="BE122"/>
  <c r="BE125"/>
  <c r="BE130"/>
  <c r="BE151"/>
  <c i="17" r="BK124"/>
  <c r="BK123"/>
  <c r="J123"/>
  <c r="J96"/>
  <c i="18" r="E85"/>
  <c r="J89"/>
  <c r="F92"/>
  <c r="J119"/>
  <c r="F119"/>
  <c r="J120"/>
  <c r="BE131"/>
  <c r="BE137"/>
  <c r="BE129"/>
  <c r="BE135"/>
  <c r="BE133"/>
  <c r="BE126"/>
  <c r="BE128"/>
  <c i="17" r="F92"/>
  <c r="J92"/>
  <c r="J117"/>
  <c r="BE141"/>
  <c r="BE127"/>
  <c r="BE129"/>
  <c r="E85"/>
  <c r="BE130"/>
  <c r="F91"/>
  <c i="16" r="BK120"/>
  <c r="J120"/>
  <c r="J96"/>
  <c r="J122"/>
  <c r="J98"/>
  <c i="17" r="J91"/>
  <c r="BE143"/>
  <c i="16" r="E110"/>
  <c r="F117"/>
  <c r="BE123"/>
  <c r="BE135"/>
  <c r="BE143"/>
  <c r="BE134"/>
  <c r="BE142"/>
  <c r="BE159"/>
  <c r="BE152"/>
  <c r="BE163"/>
  <c r="J89"/>
  <c r="F116"/>
  <c r="BE138"/>
  <c r="BE158"/>
  <c r="BE162"/>
  <c r="BE166"/>
  <c i="15" r="BK123"/>
  <c r="BK122"/>
  <c r="J122"/>
  <c r="J96"/>
  <c r="J146"/>
  <c r="J100"/>
  <c i="16" r="J117"/>
  <c r="BE129"/>
  <c r="BE137"/>
  <c r="BE156"/>
  <c r="J91"/>
  <c r="BE131"/>
  <c r="BE136"/>
  <c r="BE157"/>
  <c r="BE164"/>
  <c r="BE130"/>
  <c r="BE132"/>
  <c r="BE133"/>
  <c r="BE139"/>
  <c r="BE146"/>
  <c r="BE155"/>
  <c r="BE160"/>
  <c i="15" r="E85"/>
  <c r="J89"/>
  <c r="F91"/>
  <c r="F92"/>
  <c r="BE125"/>
  <c r="BE137"/>
  <c r="BE165"/>
  <c r="BE147"/>
  <c r="BE150"/>
  <c r="BE128"/>
  <c r="BE144"/>
  <c r="BE148"/>
  <c r="BE151"/>
  <c r="BE134"/>
  <c r="BE143"/>
  <c r="BE154"/>
  <c r="BE155"/>
  <c r="BE166"/>
  <c r="BE139"/>
  <c i="14" r="BK157"/>
  <c r="J157"/>
  <c r="J100"/>
  <c i="15" r="J91"/>
  <c r="J92"/>
  <c r="BE131"/>
  <c r="BE140"/>
  <c r="BE138"/>
  <c r="BE149"/>
  <c r="BE158"/>
  <c r="BE160"/>
  <c i="13" r="J123"/>
  <c r="J97"/>
  <c i="14" r="J89"/>
  <c r="E85"/>
  <c r="F92"/>
  <c r="J117"/>
  <c r="BE123"/>
  <c r="BE125"/>
  <c r="BE126"/>
  <c r="F91"/>
  <c r="BE142"/>
  <c i="13" r="BK136"/>
  <c r="J136"/>
  <c r="J99"/>
  <c i="14" r="BE129"/>
  <c r="BE166"/>
  <c r="BE170"/>
  <c r="BE133"/>
  <c r="BE134"/>
  <c r="BE135"/>
  <c r="BE143"/>
  <c r="BE145"/>
  <c r="BE152"/>
  <c r="BE168"/>
  <c r="BE132"/>
  <c r="BE139"/>
  <c r="BE141"/>
  <c r="BE150"/>
  <c r="BE164"/>
  <c r="BE165"/>
  <c r="BE167"/>
  <c r="J118"/>
  <c r="BE124"/>
  <c r="BE127"/>
  <c r="BE128"/>
  <c r="BE138"/>
  <c r="BE140"/>
  <c r="BE151"/>
  <c r="BE154"/>
  <c r="BE155"/>
  <c r="BE160"/>
  <c r="BE144"/>
  <c r="BE156"/>
  <c r="BE162"/>
  <c r="BE163"/>
  <c r="BE130"/>
  <c r="BE131"/>
  <c r="BE136"/>
  <c r="BE137"/>
  <c r="BE147"/>
  <c r="BE148"/>
  <c r="BE149"/>
  <c r="BE159"/>
  <c r="BE161"/>
  <c r="BE169"/>
  <c r="BE171"/>
  <c r="BE172"/>
  <c r="BE173"/>
  <c i="12" r="BK132"/>
  <c r="J132"/>
  <c r="J98"/>
  <c i="13" r="J92"/>
  <c r="BE124"/>
  <c r="J89"/>
  <c r="BE127"/>
  <c r="BE128"/>
  <c r="F119"/>
  <c r="E85"/>
  <c r="J91"/>
  <c i="12" r="BK120"/>
  <c r="J120"/>
  <c r="J96"/>
  <c i="13" r="F91"/>
  <c r="BE125"/>
  <c r="BE129"/>
  <c r="BE131"/>
  <c r="BE133"/>
  <c r="BE145"/>
  <c r="BE146"/>
  <c r="BE147"/>
  <c r="BE138"/>
  <c r="BE143"/>
  <c r="BE135"/>
  <c r="BE139"/>
  <c r="BE142"/>
  <c r="BE149"/>
  <c r="BE126"/>
  <c r="BE130"/>
  <c r="BE134"/>
  <c i="11" r="T125"/>
  <c i="12" r="J116"/>
  <c r="BE125"/>
  <c r="BE124"/>
  <c r="BE129"/>
  <c r="BE137"/>
  <c r="BE142"/>
  <c r="BE144"/>
  <c r="F92"/>
  <c r="J114"/>
  <c r="BE128"/>
  <c r="BE134"/>
  <c r="BE139"/>
  <c r="BE141"/>
  <c r="F116"/>
  <c r="BE127"/>
  <c r="BE130"/>
  <c r="BE131"/>
  <c r="BE145"/>
  <c r="E85"/>
  <c r="J117"/>
  <c r="BE123"/>
  <c r="BE126"/>
  <c r="BE138"/>
  <c r="BE146"/>
  <c r="BE122"/>
  <c r="BE143"/>
  <c r="BE148"/>
  <c i="11" r="J156"/>
  <c r="J102"/>
  <c i="12" r="BE140"/>
  <c i="10" r="BK122"/>
  <c r="BK121"/>
  <c r="J121"/>
  <c r="J96"/>
  <c i="11" r="F121"/>
  <c r="BE130"/>
  <c r="BE136"/>
  <c r="BE145"/>
  <c r="BE147"/>
  <c r="E85"/>
  <c r="F122"/>
  <c r="BE127"/>
  <c r="BE151"/>
  <c r="BE161"/>
  <c r="BE163"/>
  <c r="BE165"/>
  <c r="BE172"/>
  <c r="BE177"/>
  <c r="BE183"/>
  <c r="J89"/>
  <c r="J92"/>
  <c r="BE128"/>
  <c r="BE137"/>
  <c r="BE157"/>
  <c r="J91"/>
  <c r="BE129"/>
  <c r="BE132"/>
  <c r="BE140"/>
  <c r="BE142"/>
  <c r="BE181"/>
  <c r="BE139"/>
  <c r="BE146"/>
  <c r="BE169"/>
  <c r="BE173"/>
  <c r="BE131"/>
  <c r="BE133"/>
  <c r="BE134"/>
  <c r="BE164"/>
  <c r="BE167"/>
  <c r="BE168"/>
  <c r="BE175"/>
  <c r="BE135"/>
  <c r="BE138"/>
  <c r="BE150"/>
  <c r="BE160"/>
  <c r="BE166"/>
  <c r="BE170"/>
  <c r="BE174"/>
  <c r="BE178"/>
  <c r="BE144"/>
  <c r="BE154"/>
  <c r="BE155"/>
  <c r="BE162"/>
  <c r="BE171"/>
  <c r="BE176"/>
  <c i="10" r="E85"/>
  <c r="F92"/>
  <c r="J92"/>
  <c r="BE132"/>
  <c r="BE139"/>
  <c r="BE140"/>
  <c r="J89"/>
  <c r="BE129"/>
  <c r="BE136"/>
  <c r="BE144"/>
  <c r="BE161"/>
  <c i="9" r="BK122"/>
  <c r="J122"/>
  <c r="J97"/>
  <c i="10" r="J91"/>
  <c r="BE151"/>
  <c r="BE137"/>
  <c r="BE141"/>
  <c r="BE142"/>
  <c r="BE146"/>
  <c r="BE155"/>
  <c r="BE148"/>
  <c r="BE152"/>
  <c r="BE124"/>
  <c r="BE138"/>
  <c r="BE149"/>
  <c r="BE150"/>
  <c r="F91"/>
  <c r="BE125"/>
  <c r="BE145"/>
  <c r="BE147"/>
  <c r="BE153"/>
  <c r="BE162"/>
  <c r="BE135"/>
  <c r="BE143"/>
  <c r="BE160"/>
  <c i="9" r="J115"/>
  <c r="F118"/>
  <c r="BE124"/>
  <c r="BE128"/>
  <c i="8" r="BK122"/>
  <c r="J122"/>
  <c r="J97"/>
  <c i="9" r="E85"/>
  <c r="BE125"/>
  <c r="BE142"/>
  <c r="BE171"/>
  <c r="BE172"/>
  <c r="BE134"/>
  <c r="BE143"/>
  <c r="BE150"/>
  <c r="F91"/>
  <c r="J92"/>
  <c r="J117"/>
  <c r="BE129"/>
  <c r="BE135"/>
  <c r="BE138"/>
  <c r="BE147"/>
  <c r="BE162"/>
  <c r="BE163"/>
  <c r="BE133"/>
  <c r="BE151"/>
  <c r="BE155"/>
  <c r="BE159"/>
  <c r="BE173"/>
  <c r="BE141"/>
  <c r="BE146"/>
  <c r="BE154"/>
  <c r="BE158"/>
  <c r="BE167"/>
  <c i="7" r="J125"/>
  <c r="J98"/>
  <c i="8" r="E85"/>
  <c r="J89"/>
  <c r="F118"/>
  <c r="BE127"/>
  <c r="BE128"/>
  <c r="BE133"/>
  <c r="BE137"/>
  <c r="BE153"/>
  <c r="BE160"/>
  <c r="BE161"/>
  <c r="BE170"/>
  <c r="BE173"/>
  <c r="J92"/>
  <c r="BE131"/>
  <c r="BE141"/>
  <c r="BE149"/>
  <c r="BE157"/>
  <c r="BE171"/>
  <c r="BE152"/>
  <c r="BE172"/>
  <c r="F91"/>
  <c r="BE124"/>
  <c r="BE136"/>
  <c r="BE148"/>
  <c r="J91"/>
  <c r="BE138"/>
  <c r="BE142"/>
  <c r="BE145"/>
  <c r="BE154"/>
  <c r="BE155"/>
  <c r="BE156"/>
  <c r="BE165"/>
  <c i="1" r="BB101"/>
  <c i="7" r="F92"/>
  <c r="F119"/>
  <c r="BE138"/>
  <c r="BE153"/>
  <c r="BE155"/>
  <c r="BE158"/>
  <c r="BE170"/>
  <c r="BE172"/>
  <c r="BE174"/>
  <c r="BE177"/>
  <c r="BE181"/>
  <c r="BE182"/>
  <c r="BE186"/>
  <c r="BE193"/>
  <c r="BE142"/>
  <c r="J117"/>
  <c r="BE130"/>
  <c r="E113"/>
  <c r="J120"/>
  <c r="BE126"/>
  <c r="BE127"/>
  <c r="BE134"/>
  <c r="BE141"/>
  <c r="BE143"/>
  <c r="BE150"/>
  <c r="BE151"/>
  <c r="BE154"/>
  <c r="BE156"/>
  <c r="BE160"/>
  <c r="BE162"/>
  <c r="BE175"/>
  <c r="BE176"/>
  <c r="BE179"/>
  <c r="BE183"/>
  <c r="BE185"/>
  <c r="BE187"/>
  <c r="BE191"/>
  <c r="BE213"/>
  <c r="BE161"/>
  <c r="BE169"/>
  <c r="BE171"/>
  <c r="BE212"/>
  <c r="J91"/>
  <c r="BE131"/>
  <c r="BE157"/>
  <c i="6" r="BK143"/>
  <c i="7" r="BE146"/>
  <c r="BE152"/>
  <c r="BE173"/>
  <c r="BE178"/>
  <c r="BE147"/>
  <c r="BE159"/>
  <c r="BE163"/>
  <c r="BE180"/>
  <c r="BE184"/>
  <c r="BE188"/>
  <c r="BE195"/>
  <c i="6" r="E120"/>
  <c r="BE153"/>
  <c r="BE169"/>
  <c r="BE171"/>
  <c r="F91"/>
  <c r="BE192"/>
  <c r="BE208"/>
  <c r="J126"/>
  <c r="BE199"/>
  <c r="BE227"/>
  <c r="BE228"/>
  <c r="J89"/>
  <c r="J92"/>
  <c r="BE148"/>
  <c r="BE150"/>
  <c r="BE163"/>
  <c r="BE250"/>
  <c r="BE141"/>
  <c r="BE160"/>
  <c r="BE182"/>
  <c r="BE221"/>
  <c r="BE133"/>
  <c r="BE136"/>
  <c r="BE173"/>
  <c r="BE195"/>
  <c r="BE210"/>
  <c r="BE218"/>
  <c r="BE255"/>
  <c r="F127"/>
  <c r="BE137"/>
  <c r="BE168"/>
  <c r="BE186"/>
  <c r="BE203"/>
  <c r="BE209"/>
  <c r="BE212"/>
  <c r="BE224"/>
  <c r="BE258"/>
  <c r="BE202"/>
  <c r="BE204"/>
  <c r="BE207"/>
  <c r="BE211"/>
  <c r="BE231"/>
  <c r="BE252"/>
  <c r="BE288"/>
  <c r="BE157"/>
  <c r="BE189"/>
  <c r="BE246"/>
  <c r="BE277"/>
  <c r="BE302"/>
  <c r="BE308"/>
  <c r="BE310"/>
  <c r="BE172"/>
  <c r="BE176"/>
  <c r="BE213"/>
  <c r="BE247"/>
  <c r="BE303"/>
  <c r="BE135"/>
  <c r="BE276"/>
  <c r="BE285"/>
  <c r="BE145"/>
  <c r="BE164"/>
  <c r="BE170"/>
  <c r="BE179"/>
  <c r="BE183"/>
  <c r="BE196"/>
  <c r="BE229"/>
  <c r="BE230"/>
  <c r="BE236"/>
  <c r="BE239"/>
  <c r="BE253"/>
  <c r="BE262"/>
  <c r="BE273"/>
  <c r="BE282"/>
  <c r="BE286"/>
  <c r="BE296"/>
  <c r="BE304"/>
  <c r="BE309"/>
  <c r="BE161"/>
  <c r="BE162"/>
  <c r="BE225"/>
  <c r="BE226"/>
  <c r="BE232"/>
  <c r="BE235"/>
  <c r="BE240"/>
  <c r="BE241"/>
  <c r="BE244"/>
  <c r="BE245"/>
  <c r="BE259"/>
  <c r="BE268"/>
  <c r="BE274"/>
  <c r="BE283"/>
  <c r="BE301"/>
  <c r="BE306"/>
  <c r="BE311"/>
  <c r="BE142"/>
  <c r="BE156"/>
  <c r="BE165"/>
  <c r="BE251"/>
  <c r="BE254"/>
  <c r="BE257"/>
  <c r="BE278"/>
  <c r="BE284"/>
  <c r="BE305"/>
  <c r="BE307"/>
  <c i="4" r="BK147"/>
  <c r="J147"/>
  <c r="J99"/>
  <c i="5" r="E85"/>
  <c r="J116"/>
  <c r="F119"/>
  <c r="BE127"/>
  <c r="J118"/>
  <c r="BE129"/>
  <c r="BE130"/>
  <c r="BE131"/>
  <c r="BE132"/>
  <c r="BE137"/>
  <c r="BE138"/>
  <c r="BE134"/>
  <c r="BE140"/>
  <c r="BE142"/>
  <c r="BE148"/>
  <c r="BE156"/>
  <c r="BE158"/>
  <c r="J92"/>
  <c r="BE125"/>
  <c r="BE133"/>
  <c r="BE147"/>
  <c r="BE177"/>
  <c r="BE155"/>
  <c r="BE160"/>
  <c r="BE166"/>
  <c r="BE128"/>
  <c r="BE145"/>
  <c r="BE146"/>
  <c r="BE151"/>
  <c i="4" r="BK129"/>
  <c r="BK128"/>
  <c r="J128"/>
  <c r="J96"/>
  <c i="5" r="BE141"/>
  <c r="BE149"/>
  <c r="BE152"/>
  <c r="BE175"/>
  <c r="BE159"/>
  <c r="BE163"/>
  <c r="BE168"/>
  <c r="BE170"/>
  <c r="BE176"/>
  <c r="BE171"/>
  <c r="BE174"/>
  <c r="F118"/>
  <c r="BE162"/>
  <c r="BE165"/>
  <c r="BE169"/>
  <c r="BE135"/>
  <c r="BE139"/>
  <c r="BE143"/>
  <c r="BE150"/>
  <c r="BE157"/>
  <c r="BE164"/>
  <c r="BE167"/>
  <c i="3" r="J120"/>
  <c r="J98"/>
  <c i="4" r="F91"/>
  <c r="J122"/>
  <c r="BE153"/>
  <c r="BE173"/>
  <c r="BE180"/>
  <c r="BE210"/>
  <c r="BE213"/>
  <c r="J91"/>
  <c r="BE172"/>
  <c r="BE187"/>
  <c r="BE220"/>
  <c r="BE228"/>
  <c r="BE239"/>
  <c r="BE240"/>
  <c r="BE246"/>
  <c r="BE214"/>
  <c r="BE223"/>
  <c r="BE224"/>
  <c r="BE243"/>
  <c r="BE244"/>
  <c r="BE254"/>
  <c r="BE263"/>
  <c r="BE265"/>
  <c r="BE271"/>
  <c r="BE273"/>
  <c r="BE241"/>
  <c r="BE252"/>
  <c r="BE253"/>
  <c r="BE256"/>
  <c r="BE257"/>
  <c r="BE264"/>
  <c r="BE276"/>
  <c r="E118"/>
  <c r="BE149"/>
  <c r="BE150"/>
  <c r="BE154"/>
  <c r="BE167"/>
  <c r="BE168"/>
  <c r="BE174"/>
  <c r="BE178"/>
  <c r="BE189"/>
  <c r="BE194"/>
  <c r="BE206"/>
  <c r="BE222"/>
  <c r="BE242"/>
  <c r="BE251"/>
  <c r="BE269"/>
  <c r="BE272"/>
  <c r="BE279"/>
  <c r="BE283"/>
  <c r="BE285"/>
  <c r="BE144"/>
  <c r="BE155"/>
  <c r="BE164"/>
  <c r="BE175"/>
  <c r="BE181"/>
  <c r="BE182"/>
  <c r="BE185"/>
  <c r="BE186"/>
  <c r="BE212"/>
  <c r="BE215"/>
  <c r="BE250"/>
  <c r="J92"/>
  <c r="F125"/>
  <c r="BE278"/>
  <c r="BE299"/>
  <c r="BE307"/>
  <c r="BE316"/>
  <c r="BE318"/>
  <c r="BE319"/>
  <c i="3" r="BK118"/>
  <c r="J118"/>
  <c r="J96"/>
  <c i="4" r="BE131"/>
  <c r="BE161"/>
  <c r="BE179"/>
  <c r="BE197"/>
  <c r="BE221"/>
  <c r="BE230"/>
  <c r="BE233"/>
  <c r="BE236"/>
  <c r="BE260"/>
  <c r="BE262"/>
  <c r="BE266"/>
  <c r="BE267"/>
  <c r="BE270"/>
  <c r="BE275"/>
  <c r="BE286"/>
  <c r="BE287"/>
  <c r="BE288"/>
  <c r="BE293"/>
  <c r="BE297"/>
  <c r="BE302"/>
  <c r="BE171"/>
  <c r="BE190"/>
  <c r="BE203"/>
  <c r="BE209"/>
  <c r="BE211"/>
  <c r="BE229"/>
  <c r="BE245"/>
  <c r="BE261"/>
  <c r="BE274"/>
  <c r="BE280"/>
  <c r="BE284"/>
  <c r="BE292"/>
  <c r="BE306"/>
  <c r="BE317"/>
  <c r="BE298"/>
  <c r="BE300"/>
  <c r="BE312"/>
  <c r="BE313"/>
  <c r="BE191"/>
  <c r="BE200"/>
  <c r="BE216"/>
  <c r="BE217"/>
  <c r="BE259"/>
  <c r="BE268"/>
  <c r="BE277"/>
  <c r="BE281"/>
  <c r="BE282"/>
  <c r="BE294"/>
  <c r="BE295"/>
  <c r="BE314"/>
  <c i="3" r="E108"/>
  <c r="BE127"/>
  <c r="BE129"/>
  <c i="2" r="J147"/>
  <c r="J98"/>
  <c r="J681"/>
  <c r="J107"/>
  <c i="3" r="J92"/>
  <c r="BE125"/>
  <c r="J91"/>
  <c r="F114"/>
  <c r="J112"/>
  <c r="BE126"/>
  <c r="BE128"/>
  <c r="BE130"/>
  <c r="BE133"/>
  <c r="F92"/>
  <c r="BE121"/>
  <c r="BE122"/>
  <c r="BE124"/>
  <c r="BE131"/>
  <c r="BE123"/>
  <c r="BE132"/>
  <c i="1" r="BA96"/>
  <c i="2" r="E85"/>
  <c r="J91"/>
  <c r="J139"/>
  <c r="F142"/>
  <c r="BE163"/>
  <c r="BE193"/>
  <c r="BE228"/>
  <c r="BE233"/>
  <c r="BE290"/>
  <c r="BE294"/>
  <c r="BE315"/>
  <c r="BE377"/>
  <c r="BE380"/>
  <c r="BE397"/>
  <c r="BE400"/>
  <c r="F141"/>
  <c r="J142"/>
  <c r="BE148"/>
  <c r="BE166"/>
  <c r="BE184"/>
  <c r="BE220"/>
  <c r="BE223"/>
  <c r="BE227"/>
  <c r="BE234"/>
  <c r="BE237"/>
  <c r="BE249"/>
  <c r="BE257"/>
  <c r="BE270"/>
  <c r="BE273"/>
  <c r="BE275"/>
  <c r="BE278"/>
  <c r="BE284"/>
  <c r="BE295"/>
  <c r="BE301"/>
  <c r="BE311"/>
  <c r="BE381"/>
  <c r="BE394"/>
  <c r="BE401"/>
  <c r="BE414"/>
  <c r="BE415"/>
  <c r="BE429"/>
  <c r="BE443"/>
  <c r="BE451"/>
  <c r="BE456"/>
  <c r="BE474"/>
  <c r="BE480"/>
  <c r="BE490"/>
  <c r="BE491"/>
  <c r="BE493"/>
  <c r="BE495"/>
  <c r="BE499"/>
  <c r="BE508"/>
  <c r="BE511"/>
  <c r="BE526"/>
  <c r="BE530"/>
  <c r="BE548"/>
  <c r="BE549"/>
  <c r="BE563"/>
  <c r="BE570"/>
  <c r="BE582"/>
  <c r="BE590"/>
  <c r="BE595"/>
  <c r="BE604"/>
  <c r="BE609"/>
  <c r="BE611"/>
  <c r="BE618"/>
  <c r="BE635"/>
  <c r="BE639"/>
  <c r="BE644"/>
  <c r="BE648"/>
  <c r="BE649"/>
  <c r="BE652"/>
  <c r="BE653"/>
  <c r="BE655"/>
  <c r="BE656"/>
  <c r="BE659"/>
  <c r="BE660"/>
  <c r="BE662"/>
  <c r="BE665"/>
  <c r="BE670"/>
  <c r="BE675"/>
  <c r="BE685"/>
  <c r="BE688"/>
  <c r="BE692"/>
  <c r="BE699"/>
  <c r="BE700"/>
  <c r="BE703"/>
  <c r="BE709"/>
  <c r="BE727"/>
  <c r="BE736"/>
  <c r="BE739"/>
  <c r="BE746"/>
  <c r="BE749"/>
  <c r="BE751"/>
  <c r="BE761"/>
  <c r="BE764"/>
  <c r="BE769"/>
  <c r="BE777"/>
  <c r="BE780"/>
  <c r="BE788"/>
  <c r="BE791"/>
  <c r="BE792"/>
  <c r="BE793"/>
  <c r="BE798"/>
  <c r="BE799"/>
  <c r="BE800"/>
  <c r="BE803"/>
  <c r="BE804"/>
  <c r="BE805"/>
  <c r="BE806"/>
  <c r="BE809"/>
  <c r="BE810"/>
  <c r="BE817"/>
  <c r="BE820"/>
  <c r="BE825"/>
  <c r="BE828"/>
  <c r="BE830"/>
  <c r="BE840"/>
  <c r="BE843"/>
  <c r="BE846"/>
  <c r="BE849"/>
  <c r="BE850"/>
  <c r="BE855"/>
  <c r="BE856"/>
  <c r="BE862"/>
  <c r="BE865"/>
  <c r="BE868"/>
  <c r="BE879"/>
  <c r="BE882"/>
  <c r="BE887"/>
  <c r="BE890"/>
  <c r="BE897"/>
  <c r="BE898"/>
  <c r="BE901"/>
  <c r="BE904"/>
  <c r="BE908"/>
  <c r="BE911"/>
  <c r="BE912"/>
  <c r="BE916"/>
  <c r="BE918"/>
  <c r="BE921"/>
  <c r="BE924"/>
  <c r="BE925"/>
  <c r="BE927"/>
  <c r="BE929"/>
  <c r="BE930"/>
  <c r="BE931"/>
  <c r="BE932"/>
  <c r="BE933"/>
  <c r="BE934"/>
  <c r="BE935"/>
  <c r="BE936"/>
  <c r="BE937"/>
  <c r="BE938"/>
  <c r="BE939"/>
  <c r="BE940"/>
  <c r="BE941"/>
  <c r="BE942"/>
  <c r="BE943"/>
  <c r="BE944"/>
  <c r="BE945"/>
  <c r="BE946"/>
  <c r="BE947"/>
  <c r="BE948"/>
  <c r="BE949"/>
  <c r="BE950"/>
  <c r="BE951"/>
  <c r="BE952"/>
  <c r="BE953"/>
  <c r="BE954"/>
  <c r="BE955"/>
  <c r="BE956"/>
  <c r="BE957"/>
  <c r="BE958"/>
  <c r="BE959"/>
  <c r="BE960"/>
  <c r="BE961"/>
  <c r="BE962"/>
  <c r="BE963"/>
  <c r="BE964"/>
  <c r="BE965"/>
  <c r="BE966"/>
  <c r="BE967"/>
  <c r="BE968"/>
  <c r="BE969"/>
  <c r="BE970"/>
  <c r="BE971"/>
  <c r="BE972"/>
  <c r="BE973"/>
  <c r="BE974"/>
  <c r="BE975"/>
  <c r="BE976"/>
  <c r="BE977"/>
  <c r="BE978"/>
  <c r="BE979"/>
  <c r="BE980"/>
  <c r="BE981"/>
  <c r="BE983"/>
  <c r="BE984"/>
  <c r="BE990"/>
  <c r="BE993"/>
  <c r="BE994"/>
  <c r="BE1004"/>
  <c r="BE1007"/>
  <c r="BE1011"/>
  <c r="BE1013"/>
  <c r="BE1017"/>
  <c r="BE1023"/>
  <c r="BE1031"/>
  <c r="BE1035"/>
  <c r="BE1038"/>
  <c r="BE1044"/>
  <c r="BE1047"/>
  <c r="BE1050"/>
  <c r="BE1053"/>
  <c r="BE1059"/>
  <c r="BE1065"/>
  <c r="BE1074"/>
  <c r="BE1080"/>
  <c r="BE1083"/>
  <c r="BE1087"/>
  <c r="BE1088"/>
  <c r="BE1089"/>
  <c r="BE1090"/>
  <c r="BE1091"/>
  <c r="BE1092"/>
  <c r="BE1093"/>
  <c r="BE1095"/>
  <c r="BE1096"/>
  <c r="BE1099"/>
  <c r="BE1102"/>
  <c r="BE1104"/>
  <c r="BE1107"/>
  <c r="BE1108"/>
  <c r="BE1109"/>
  <c r="BE1110"/>
  <c r="BE1111"/>
  <c r="BE1112"/>
  <c r="BE1113"/>
  <c r="BE1114"/>
  <c r="BE1115"/>
  <c r="BE1116"/>
  <c r="BE1117"/>
  <c r="BE1118"/>
  <c r="BE1119"/>
  <c r="BE1120"/>
  <c r="BE1121"/>
  <c r="BE1122"/>
  <c r="BE1123"/>
  <c r="BE1124"/>
  <c r="BE1125"/>
  <c r="BE1126"/>
  <c r="BE1127"/>
  <c r="BE1128"/>
  <c r="BE1129"/>
  <c r="BE1130"/>
  <c r="BE1131"/>
  <c r="BE1132"/>
  <c r="BE1133"/>
  <c r="BE1134"/>
  <c r="BE1135"/>
  <c r="BE1136"/>
  <c r="BE1137"/>
  <c r="BE1138"/>
  <c r="BE1140"/>
  <c r="BE1141"/>
  <c r="BE1142"/>
  <c r="BE1143"/>
  <c r="BE1144"/>
  <c r="BE1145"/>
  <c r="BE1146"/>
  <c r="BE1147"/>
  <c r="BE1148"/>
  <c r="BE1149"/>
  <c r="BE1150"/>
  <c r="BE1151"/>
  <c r="BE1152"/>
  <c r="BE1153"/>
  <c r="BE1154"/>
  <c r="BE1155"/>
  <c r="BE1156"/>
  <c r="BE1157"/>
  <c r="BE1158"/>
  <c r="BE1165"/>
  <c r="BE1166"/>
  <c r="BE1167"/>
  <c r="BE1168"/>
  <c r="BE1169"/>
  <c r="BE1170"/>
  <c r="BE1171"/>
  <c r="BE1172"/>
  <c r="BE1173"/>
  <c r="BE1174"/>
  <c r="BE1175"/>
  <c r="BE1176"/>
  <c r="BE1177"/>
  <c r="BE1178"/>
  <c r="BE1179"/>
  <c r="BE1187"/>
  <c r="BE1189"/>
  <c r="BE1193"/>
  <c r="BE1197"/>
  <c r="BE1201"/>
  <c r="BE1204"/>
  <c r="BE1207"/>
  <c r="BE1215"/>
  <c r="BE1218"/>
  <c r="BE1224"/>
  <c r="BE1228"/>
  <c r="BE1232"/>
  <c r="BE1233"/>
  <c r="BE1234"/>
  <c r="BE1236"/>
  <c r="BE1242"/>
  <c r="BE1250"/>
  <c r="BE1251"/>
  <c r="BE1254"/>
  <c r="BE1255"/>
  <c r="BE1256"/>
  <c r="BE1269"/>
  <c r="BE1270"/>
  <c r="BE1272"/>
  <c r="BE1275"/>
  <c r="BE1279"/>
  <c r="BE1283"/>
  <c r="BE1289"/>
  <c r="BE1291"/>
  <c r="BE1292"/>
  <c r="BE1311"/>
  <c r="BE1314"/>
  <c r="BE1315"/>
  <c r="BE1316"/>
  <c r="BE1317"/>
  <c r="BE1319"/>
  <c r="BE1323"/>
  <c r="BE1330"/>
  <c r="BE1336"/>
  <c r="BE1337"/>
  <c r="BE1340"/>
  <c i="1" r="BC95"/>
  <c r="AW95"/>
  <c i="2" r="BE154"/>
  <c r="BE157"/>
  <c r="BE173"/>
  <c r="BE177"/>
  <c r="BE180"/>
  <c r="BE197"/>
  <c r="BE198"/>
  <c r="BE204"/>
  <c r="BE210"/>
  <c r="BE214"/>
  <c r="BE215"/>
  <c r="BE224"/>
  <c r="BE232"/>
  <c r="BE241"/>
  <c r="BE260"/>
  <c r="BE263"/>
  <c r="BE264"/>
  <c r="BE274"/>
  <c r="BE283"/>
  <c r="BE289"/>
  <c r="BE298"/>
  <c r="BE307"/>
  <c r="BE314"/>
  <c r="BE319"/>
  <c r="BE323"/>
  <c r="BE356"/>
  <c r="BE366"/>
  <c r="BE376"/>
  <c r="BE393"/>
  <c r="BE395"/>
  <c r="BE396"/>
  <c r="BE398"/>
  <c r="BE399"/>
  <c r="BE436"/>
  <c r="BE437"/>
  <c r="BE438"/>
  <c r="BE455"/>
  <c r="BE459"/>
  <c r="BE466"/>
  <c r="BE469"/>
  <c r="BE473"/>
  <c r="BE477"/>
  <c r="BE492"/>
  <c r="BE503"/>
  <c r="BE525"/>
  <c r="BE540"/>
  <c r="BE544"/>
  <c r="BE550"/>
  <c r="BE551"/>
  <c r="BE559"/>
  <c r="BE567"/>
  <c r="BE577"/>
  <c r="BE586"/>
  <c r="BE591"/>
  <c r="BE596"/>
  <c r="BE601"/>
  <c r="BE607"/>
  <c r="BE608"/>
  <c r="BE610"/>
  <c r="BE614"/>
  <c r="BE617"/>
  <c r="BE630"/>
  <c r="BE636"/>
  <c r="BE643"/>
  <c r="BE647"/>
  <c r="BE650"/>
  <c r="BE651"/>
  <c r="BE654"/>
  <c r="BE657"/>
  <c r="BE658"/>
  <c r="BE661"/>
  <c r="BE663"/>
  <c r="BE664"/>
  <c r="BE666"/>
  <c r="BE667"/>
  <c r="BE671"/>
  <c r="BE672"/>
  <c r="BE679"/>
  <c r="BE682"/>
  <c r="BE695"/>
  <c r="BE706"/>
  <c r="BE715"/>
  <c r="BE718"/>
  <c r="BE721"/>
  <c r="BE724"/>
  <c r="BE772"/>
  <c i="1" r="BB95"/>
  <c r="BD95"/>
  <c i="3" r="J34"/>
  <c i="1" r="AW96"/>
  <c i="4" r="F35"/>
  <c i="1" r="BB97"/>
  <c i="7" r="F36"/>
  <c i="1" r="BC100"/>
  <c i="10" r="J34"/>
  <c i="1" r="AW103"/>
  <c i="11" r="F37"/>
  <c i="1" r="BD104"/>
  <c i="13" r="F36"/>
  <c i="1" r="BC106"/>
  <c i="14" r="F37"/>
  <c i="1" r="BD107"/>
  <c i="16" r="F35"/>
  <c i="1" r="BB109"/>
  <c i="19" r="F34"/>
  <c i="1" r="BA112"/>
  <c i="21" r="J34"/>
  <c i="1" r="AW114"/>
  <c i="21" r="F35"/>
  <c i="1" r="BB114"/>
  <c i="4" r="F37"/>
  <c i="1" r="BD97"/>
  <c i="6" r="F35"/>
  <c i="1" r="BB99"/>
  <c i="8" r="J34"/>
  <c i="1" r="AW101"/>
  <c i="9" r="F34"/>
  <c i="1" r="BA102"/>
  <c i="10" r="F37"/>
  <c i="1" r="BD103"/>
  <c i="12" r="F35"/>
  <c i="1" r="BB105"/>
  <c i="13" r="J34"/>
  <c i="1" r="AW106"/>
  <c i="15" r="F36"/>
  <c i="1" r="BC108"/>
  <c i="15" r="F35"/>
  <c i="1" r="BB108"/>
  <c i="17" r="F37"/>
  <c i="1" r="BD110"/>
  <c i="18" r="F35"/>
  <c i="1" r="BB111"/>
  <c i="19" r="J34"/>
  <c i="1" r="AW112"/>
  <c i="20" r="F36"/>
  <c i="1" r="BC113"/>
  <c i="2" r="F34"/>
  <c i="7" r="J34"/>
  <c i="1" r="AW100"/>
  <c i="9" r="F36"/>
  <c i="1" r="BC102"/>
  <c i="11" r="F36"/>
  <c i="1" r="BC104"/>
  <c i="13" r="F35"/>
  <c i="1" r="BB106"/>
  <c i="15" r="F34"/>
  <c i="1" r="BA108"/>
  <c i="16" r="F36"/>
  <c i="1" r="BC109"/>
  <c i="18" r="F36"/>
  <c i="1" r="BC111"/>
  <c i="20" r="J34"/>
  <c i="1" r="AW113"/>
  <c i="3" r="F35"/>
  <c i="1" r="BB96"/>
  <c i="5" r="F37"/>
  <c i="1" r="BD98"/>
  <c i="5" r="F34"/>
  <c i="1" r="BA98"/>
  <c i="3" r="F36"/>
  <c i="1" r="BC96"/>
  <c i="5" r="F35"/>
  <c i="1" r="BB98"/>
  <c i="5" r="J34"/>
  <c i="1" r="AW98"/>
  <c i="6" r="F36"/>
  <c i="1" r="BC99"/>
  <c i="8" r="F37"/>
  <c i="1" r="BD101"/>
  <c i="8" r="F34"/>
  <c i="1" r="BA101"/>
  <c i="9" r="F37"/>
  <c i="1" r="BD102"/>
  <c i="11" r="F35"/>
  <c i="1" r="BB104"/>
  <c i="13" r="F37"/>
  <c i="1" r="BD106"/>
  <c i="14" r="F36"/>
  <c i="1" r="BC107"/>
  <c i="16" r="F34"/>
  <c i="1" r="BA109"/>
  <c i="20" r="F34"/>
  <c i="1" r="BA113"/>
  <c i="4" r="F34"/>
  <c i="1" r="BA97"/>
  <c i="6" r="F37"/>
  <c i="1" r="BD99"/>
  <c i="8" r="F36"/>
  <c i="1" r="BC101"/>
  <c i="9" r="F35"/>
  <c i="1" r="BB102"/>
  <c i="11" r="F34"/>
  <c i="1" r="BA104"/>
  <c i="13" r="F34"/>
  <c i="1" r="BA106"/>
  <c i="15" r="J34"/>
  <c i="1" r="AW108"/>
  <c i="16" r="J34"/>
  <c i="1" r="AW109"/>
  <c i="19" r="F37"/>
  <c i="1" r="BD112"/>
  <c i="21" r="F37"/>
  <c i="1" r="BD114"/>
  <c i="3" r="F37"/>
  <c i="1" r="BD96"/>
  <c i="5" r="F36"/>
  <c i="1" r="BC98"/>
  <c i="6" r="F34"/>
  <c i="1" r="BA99"/>
  <c i="7" r="F35"/>
  <c i="1" r="BB100"/>
  <c i="10" r="F36"/>
  <c i="1" r="BC103"/>
  <c i="11" r="J34"/>
  <c i="1" r="AW104"/>
  <c i="14" r="F34"/>
  <c i="1" r="BA107"/>
  <c i="15" r="F37"/>
  <c i="1" r="BD108"/>
  <c i="17" r="F36"/>
  <c i="1" r="BC110"/>
  <c i="18" r="F34"/>
  <c i="1" r="BA111"/>
  <c i="19" r="F35"/>
  <c i="1" r="BB112"/>
  <c i="21" r="F34"/>
  <c i="1" r="BA114"/>
  <c i="20" r="J30"/>
  <c i="21" r="F36"/>
  <c i="1" r="BC114"/>
  <c i="7" r="F37"/>
  <c i="1" r="BD100"/>
  <c i="10" r="F34"/>
  <c i="1" r="BA103"/>
  <c i="12" r="F34"/>
  <c i="1" r="BA105"/>
  <c i="12" r="F36"/>
  <c i="1" r="BC105"/>
  <c i="14" r="F35"/>
  <c i="1" r="BB107"/>
  <c i="16" r="F37"/>
  <c i="1" r="BD109"/>
  <c i="18" r="F37"/>
  <c i="1" r="BD111"/>
  <c i="20" r="F35"/>
  <c i="1" r="BB113"/>
  <c i="4" r="J34"/>
  <c i="1" r="AW97"/>
  <c i="6" r="J34"/>
  <c i="1" r="AW99"/>
  <c i="7" r="F34"/>
  <c i="1" r="BA100"/>
  <c i="9" r="J34"/>
  <c i="1" r="AW102"/>
  <c i="10" r="F35"/>
  <c i="1" r="BB103"/>
  <c i="12" r="J34"/>
  <c i="1" r="AW105"/>
  <c i="12" r="F37"/>
  <c i="1" r="BD105"/>
  <c i="14" r="J34"/>
  <c i="1" r="AW107"/>
  <c i="17" r="F35"/>
  <c i="1" r="BB110"/>
  <c i="17" r="J34"/>
  <c i="1" r="AW110"/>
  <c i="17" r="F34"/>
  <c i="1" r="BA110"/>
  <c i="18" r="J34"/>
  <c i="1" r="AW111"/>
  <c i="19" r="F36"/>
  <c i="1" r="BC112"/>
  <c i="20" r="F37"/>
  <c i="1" r="BD113"/>
  <c i="4" r="F36"/>
  <c i="1" r="BC97"/>
  <c i="21" l="1" r="P122"/>
  <c r="P121"/>
  <c i="1" r="AU114"/>
  <c i="4" r="R147"/>
  <c r="R128"/>
  <c i="15" r="T122"/>
  <c i="12" r="P120"/>
  <c i="1" r="AU105"/>
  <c i="9" r="P122"/>
  <c r="P121"/>
  <c i="1" r="AU102"/>
  <c i="8" r="P122"/>
  <c r="P121"/>
  <c i="1" r="AU101"/>
  <c i="4" r="P147"/>
  <c r="P128"/>
  <c i="1" r="AU97"/>
  <c i="9" r="T122"/>
  <c r="T121"/>
  <c i="21" r="R122"/>
  <c r="R121"/>
  <c i="15" r="P122"/>
  <c i="1" r="AU108"/>
  <c i="16" r="R121"/>
  <c r="R120"/>
  <c i="8" r="R122"/>
  <c r="R121"/>
  <c i="6" r="P143"/>
  <c i="13" r="T122"/>
  <c i="4" r="T147"/>
  <c r="T128"/>
  <c i="10" r="R121"/>
  <c i="11" r="P148"/>
  <c r="P125"/>
  <c i="1" r="AU104"/>
  <c i="6" r="T271"/>
  <c i="10" r="P122"/>
  <c r="P121"/>
  <c i="1" r="AU103"/>
  <c i="14" r="P121"/>
  <c i="1" r="AU107"/>
  <c i="13" r="R122"/>
  <c i="11" r="R148"/>
  <c r="R125"/>
  <c i="20" r="T125"/>
  <c i="19" r="BK120"/>
  <c r="J120"/>
  <c i="20" r="P125"/>
  <c i="1" r="AU113"/>
  <c i="2" r="P680"/>
  <c r="R680"/>
  <c r="R145"/>
  <c i="7" r="T123"/>
  <c i="5" r="T123"/>
  <c r="T122"/>
  <c i="14" r="T121"/>
  <c i="6" r="P271"/>
  <c i="2" r="T146"/>
  <c r="T145"/>
  <c r="BK146"/>
  <c i="6" r="R143"/>
  <c r="R130"/>
  <c i="19" r="P120"/>
  <c i="1" r="AU112"/>
  <c i="6" r="R271"/>
  <c i="16" r="T121"/>
  <c r="T120"/>
  <c i="21" r="T122"/>
  <c r="T121"/>
  <c i="5" r="R123"/>
  <c r="R122"/>
  <c i="2" r="BK680"/>
  <c r="J680"/>
  <c r="J106"/>
  <c i="11" r="BK148"/>
  <c r="J148"/>
  <c r="J100"/>
  <c i="13" r="P136"/>
  <c r="P122"/>
  <c i="1" r="AU106"/>
  <c i="2" r="P146"/>
  <c r="P145"/>
  <c i="1" r="AU95"/>
  <c i="10" r="T122"/>
  <c r="T121"/>
  <c i="6" r="T130"/>
  <c i="15" r="R122"/>
  <c i="1" r="BA95"/>
  <c i="5" r="BK123"/>
  <c r="J123"/>
  <c r="J97"/>
  <c i="6" r="BK131"/>
  <c r="J131"/>
  <c r="J97"/>
  <c r="BK271"/>
  <c r="J271"/>
  <c r="J105"/>
  <c i="2" r="BK1338"/>
  <c r="J1338"/>
  <c r="J124"/>
  <c i="11" r="BK179"/>
  <c r="J179"/>
  <c r="J103"/>
  <c i="18" r="BK124"/>
  <c r="BK123"/>
  <c r="J123"/>
  <c i="21" r="BK122"/>
  <c i="7" r="BK189"/>
  <c r="J189"/>
  <c r="J99"/>
  <c i="21" r="BK150"/>
  <c r="J150"/>
  <c r="J100"/>
  <c i="1" r="AG113"/>
  <c i="20" r="J96"/>
  <c i="17" r="J124"/>
  <c r="J97"/>
  <c i="15" r="J123"/>
  <c r="J97"/>
  <c i="14" r="BK121"/>
  <c r="J121"/>
  <c r="J96"/>
  <c i="13" r="BK122"/>
  <c r="J122"/>
  <c r="J96"/>
  <c i="10" r="J122"/>
  <c r="J97"/>
  <c i="9" r="BK121"/>
  <c r="J121"/>
  <c r="J96"/>
  <c i="8" r="BK121"/>
  <c r="J121"/>
  <c i="6" r="J143"/>
  <c r="J101"/>
  <c i="4" r="J129"/>
  <c r="J97"/>
  <c i="19" r="J30"/>
  <c i="1" r="AG112"/>
  <c i="18" r="J30"/>
  <c i="1" r="AG111"/>
  <c i="2" r="F33"/>
  <c i="1" r="AZ95"/>
  <c i="3" r="J33"/>
  <c i="1" r="AV96"/>
  <c r="AT96"/>
  <c i="5" r="J33"/>
  <c i="1" r="AV98"/>
  <c r="AT98"/>
  <c i="7" r="J33"/>
  <c i="1" r="AV100"/>
  <c r="AT100"/>
  <c i="10" r="J33"/>
  <c i="1" r="AV103"/>
  <c r="AT103"/>
  <c i="12" r="J33"/>
  <c i="1" r="AV105"/>
  <c r="AT105"/>
  <c i="14" r="J33"/>
  <c i="1" r="AV107"/>
  <c r="AT107"/>
  <c i="19" r="F33"/>
  <c i="1" r="AZ112"/>
  <c i="21" r="J33"/>
  <c i="1" r="AV114"/>
  <c r="AT114"/>
  <c r="BA94"/>
  <c r="AW94"/>
  <c r="AK30"/>
  <c i="2" r="J33"/>
  <c i="1" r="AV95"/>
  <c r="AT95"/>
  <c i="4" r="J33"/>
  <c i="1" r="AV97"/>
  <c r="AT97"/>
  <c i="8" r="F33"/>
  <c i="1" r="AZ101"/>
  <c i="10" r="J30"/>
  <c i="1" r="AG103"/>
  <c i="11" r="F33"/>
  <c i="1" r="AZ104"/>
  <c i="15" r="J33"/>
  <c i="1" r="AV108"/>
  <c r="AT108"/>
  <c i="17" r="F33"/>
  <c i="1" r="AZ110"/>
  <c i="19" r="J33"/>
  <c i="1" r="AV112"/>
  <c r="AT112"/>
  <c r="AN112"/>
  <c r="BB94"/>
  <c r="AX94"/>
  <c i="3" r="J30"/>
  <c i="1" r="AG96"/>
  <c i="4" r="F33"/>
  <c i="1" r="AZ97"/>
  <c i="8" r="J33"/>
  <c i="1" r="AV101"/>
  <c r="AT101"/>
  <c i="11" r="J33"/>
  <c i="1" r="AV104"/>
  <c r="AT104"/>
  <c i="15" r="F33"/>
  <c i="1" r="AZ108"/>
  <c i="16" r="J30"/>
  <c i="1" r="AG109"/>
  <c i="17" r="J33"/>
  <c i="1" r="AV110"/>
  <c r="AT110"/>
  <c i="20" r="F33"/>
  <c i="1" r="AZ113"/>
  <c i="3" r="F33"/>
  <c i="1" r="AZ96"/>
  <c i="5" r="F33"/>
  <c i="1" r="AZ98"/>
  <c i="7" r="F33"/>
  <c i="1" r="AZ100"/>
  <c i="9" r="J33"/>
  <c i="1" r="AV102"/>
  <c r="AT102"/>
  <c i="12" r="F33"/>
  <c i="1" r="AZ105"/>
  <c i="14" r="F33"/>
  <c i="1" r="AZ107"/>
  <c i="18" r="F33"/>
  <c i="1" r="AZ111"/>
  <c r="BD94"/>
  <c r="W33"/>
  <c i="4" r="J30"/>
  <c i="1" r="AG97"/>
  <c i="6" r="J33"/>
  <c i="1" r="AV99"/>
  <c r="AT99"/>
  <c i="8" r="J30"/>
  <c i="1" r="AG101"/>
  <c i="10" r="F33"/>
  <c i="1" r="AZ103"/>
  <c i="12" r="J30"/>
  <c i="1" r="AG105"/>
  <c i="13" r="F33"/>
  <c i="1" r="AZ106"/>
  <c i="15" r="J30"/>
  <c i="1" r="AG108"/>
  <c i="16" r="J33"/>
  <c i="1" r="AV109"/>
  <c r="AT109"/>
  <c i="18" r="J33"/>
  <c i="1" r="AV111"/>
  <c r="AT111"/>
  <c r="AN111"/>
  <c i="21" r="F33"/>
  <c i="1" r="AZ114"/>
  <c r="BC94"/>
  <c r="AY94"/>
  <c i="6" r="F33"/>
  <c i="1" r="AZ99"/>
  <c i="9" r="F33"/>
  <c i="1" r="AZ102"/>
  <c i="13" r="J33"/>
  <c i="1" r="AV106"/>
  <c r="AT106"/>
  <c i="16" r="F33"/>
  <c i="1" r="AZ109"/>
  <c i="17" r="J30"/>
  <c i="1" r="AG110"/>
  <c i="20" r="J33"/>
  <c i="1" r="AV113"/>
  <c r="AT113"/>
  <c r="AN113"/>
  <c i="2" l="1" r="BK145"/>
  <c r="J145"/>
  <c i="6" r="P130"/>
  <c i="1" r="AU99"/>
  <c i="21" r="BK121"/>
  <c r="J121"/>
  <c r="J96"/>
  <c i="7" r="BK123"/>
  <c r="J123"/>
  <c r="J96"/>
  <c i="19" r="J96"/>
  <c i="18" r="J96"/>
  <c i="5" r="BK122"/>
  <c r="J122"/>
  <c r="J96"/>
  <c i="2" r="J146"/>
  <c r="J97"/>
  <c i="11" r="BK125"/>
  <c r="J125"/>
  <c r="J96"/>
  <c i="6" r="BK130"/>
  <c r="J130"/>
  <c i="21" r="J122"/>
  <c r="J97"/>
  <c i="18" r="J124"/>
  <c r="J97"/>
  <c i="20" r="J39"/>
  <c i="19" r="J39"/>
  <c i="1" r="AN110"/>
  <c i="18" r="J39"/>
  <c i="1" r="AN109"/>
  <c i="17" r="J39"/>
  <c i="1" r="AN108"/>
  <c i="16" r="J39"/>
  <c i="15" r="J39"/>
  <c i="1" r="AN105"/>
  <c i="12" r="J39"/>
  <c i="1" r="AN103"/>
  <c i="10" r="J39"/>
  <c i="1" r="AN101"/>
  <c i="8" r="J96"/>
  <c r="J39"/>
  <c i="1" r="AN97"/>
  <c r="AN96"/>
  <c i="4" r="J39"/>
  <c i="3" r="J39"/>
  <c i="2" r="J30"/>
  <c i="1" r="AG95"/>
  <c r="AU94"/>
  <c i="9" r="J30"/>
  <c i="1" r="AG102"/>
  <c r="AN102"/>
  <c i="14" r="J30"/>
  <c i="1" r="AG107"/>
  <c r="AN107"/>
  <c r="W30"/>
  <c i="6" r="J30"/>
  <c i="1" r="AG99"/>
  <c r="AZ94"/>
  <c r="AV94"/>
  <c r="AK29"/>
  <c i="13" r="J30"/>
  <c i="1" r="AG106"/>
  <c r="AN106"/>
  <c r="W31"/>
  <c r="W32"/>
  <c i="6" l="1" r="J39"/>
  <c i="2" r="J39"/>
  <c r="J96"/>
  <c i="6" r="J96"/>
  <c i="14" r="J39"/>
  <c i="13" r="J39"/>
  <c i="9" r="J39"/>
  <c i="1" r="AN95"/>
  <c r="AN99"/>
  <c i="21" r="J30"/>
  <c i="1" r="AG114"/>
  <c i="5" r="J30"/>
  <c i="1" r="AG98"/>
  <c r="AN98"/>
  <c r="W29"/>
  <c i="7" r="J30"/>
  <c i="1" r="AG100"/>
  <c r="AN100"/>
  <c r="AT94"/>
  <c i="11" r="J30"/>
  <c i="1" r="AG104"/>
  <c r="AN104"/>
  <c i="21" l="1" r="J39"/>
  <c i="7" r="J39"/>
  <c i="11" r="J39"/>
  <c i="5" r="J39"/>
  <c i="1" r="AN11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<sst xmlns="http://schemas.openxmlformats.org/spreadsheetml/2006/main">
  <si>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</si>
  <si>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</si>
  <si>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</si>
  <si>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</si>
  <si>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{fe26ff6e-675d-4933-9853-644b6fca1933}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</si>
  <si>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</si>
  <si>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</si>
  <si>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</si>
  <si>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</si>
  <si>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</si>
  <si>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</si>
  <si>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</si>
  <si>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</si>
  <si>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</si>
  <si>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</si>
  <si>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</si>
  <si>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</si>
  <si>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BODARCHITEKTI202401 - KODUS Kamenice - druhá etapa-16.3.25</t>
  </si>
  <si>
    <t>KSO:</t>
  </si>
  <si>
    <t>CC-CZ:</t>
  </si>
  <si>
    <t>Místo:</t>
  </si>
  <si>
    <t xml:space="preserve"> </t>
  </si>
  <si>
    <t>Datum:</t>
  </si>
  <si>
    <t>10. 3. 2025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</si>
  <si>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</si>
  <si>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</si>
  <si>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</si>
  <si>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</si>
  <si>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</si>
  <si>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</si>
  <si>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</si>
  <si>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</si>
  <si>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</si>
  <si>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</si>
  <si>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</si>
  <si>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</si>
  <si>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</si>
  <si>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</si>
  <si>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</si>
  <si>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</si>
  <si>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</si>
  <si>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</si>
  <si>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</si>
  <si>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</si>
  <si>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</si>
  <si>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</si>
  <si>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</si>
  <si>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</si>
  <si>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</si>
  <si>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</si>
  <si>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</si>
  <si>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</si>
  <si>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</si>
  <si>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</si>
  <si>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</si>
  <si>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</si>
  <si>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</si>
  <si>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</si>
  <si>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</si>
  <si>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</si>
  <si>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</si>
  <si>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</si>
  <si>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</si>
  <si>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</si>
  <si>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</si>
  <si>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</si>
  <si>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</si>
  <si>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</si>
  <si>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</si>
  <si>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</si>
  <si>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</si>
  <si>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</si>
  <si>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</si>
  <si>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</si>
  <si>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</si>
  <si>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</si>
  <si>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</si>
  <si>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a</t>
  </si>
  <si>
    <t xml:space="preserve">Stavební část  Bytový...</t>
  </si>
  <si>
    <t>STA</t>
  </si>
  <si>
    <t>1</t>
  </si>
  <si>
    <t>{b967cfd6-5955-4d68-9fea-5886865a8001}</t>
  </si>
  <si>
    <t>2</t>
  </si>
  <si>
    <t>a1</t>
  </si>
  <si>
    <t>interiér BD A</t>
  </si>
  <si>
    <t>{a89436d4-de9f-4edc-a783-d129aa380dc4}</t>
  </si>
  <si>
    <t>b</t>
  </si>
  <si>
    <t>ZTI</t>
  </si>
  <si>
    <t>{b04fcf34-b627-4b3b-81bd-ff6b724b45c2}</t>
  </si>
  <si>
    <t>c</t>
  </si>
  <si>
    <t>Vytápění</t>
  </si>
  <si>
    <t>{e486acc0-7dcc-4393-b786-92074a813c69}</t>
  </si>
  <si>
    <t>d</t>
  </si>
  <si>
    <t>Elektrika silová</t>
  </si>
  <si>
    <t>{91fdf10e-7d79-464e-91c0-f74bce3f7cdf}</t>
  </si>
  <si>
    <t>e</t>
  </si>
  <si>
    <t>fotovoltaika</t>
  </si>
  <si>
    <t>{46125415-da06-4584-af07-446233e73181}</t>
  </si>
  <si>
    <t>Strukturovaná kabeláž</t>
  </si>
  <si>
    <t>{970386a7-200d-4a49-b31a-1eef0277fc65}</t>
  </si>
  <si>
    <t>{1e590c18-7e7f-467a-b0d8-20ef3d4b6940}</t>
  </si>
  <si>
    <t>3</t>
  </si>
  <si>
    <t>Video dohledový systém</t>
  </si>
  <si>
    <t>{6e91a1f6-1512-4059-868f-28772fab9485}</t>
  </si>
  <si>
    <t>4</t>
  </si>
  <si>
    <t>poplachový, zabezpečo...</t>
  </si>
  <si>
    <t>{936d7e86-c76e-4b4d-91d5-4eb5000b89d2}</t>
  </si>
  <si>
    <t>5</t>
  </si>
  <si>
    <t>Elektronická kontrola...</t>
  </si>
  <si>
    <t>{0549cebe-c12a-4f28-a429-b59cfe6cbac1}</t>
  </si>
  <si>
    <t>6</t>
  </si>
  <si>
    <t xml:space="preserve">Domovní  videotelefon</t>
  </si>
  <si>
    <t>{b87aa347-2994-4114-9e92-ffe955d23325}</t>
  </si>
  <si>
    <t>7</t>
  </si>
  <si>
    <t>Komunikační systém se...</t>
  </si>
  <si>
    <t>{455a5056-69a8-4255-8d4f-0a5c1a6ec992}</t>
  </si>
  <si>
    <t>8</t>
  </si>
  <si>
    <t>Hrubé rozvody</t>
  </si>
  <si>
    <t>{147a4bc0-176f-46f3-9d4e-165e0e4dc3a8}</t>
  </si>
  <si>
    <t>g</t>
  </si>
  <si>
    <t>VZT</t>
  </si>
  <si>
    <t>{544c6516-4419-4b13-8efd-31a0e73d68a1}</t>
  </si>
  <si>
    <t>h</t>
  </si>
  <si>
    <t>VRN-profese</t>
  </si>
  <si>
    <t>{6ef9d4cd-78af-420d-be62-af6bcb3473a7}</t>
  </si>
  <si>
    <t>ch</t>
  </si>
  <si>
    <t>VRN-stavební</t>
  </si>
  <si>
    <t>{bfe1c992-5e0e-4f02-848e-eda099682dfd}</t>
  </si>
  <si>
    <t>SO 05</t>
  </si>
  <si>
    <t>D.1.3.4. MOBILIÁŘ...</t>
  </si>
  <si>
    <t>{ad493cb8-bf1f-461b-9499-73b64b365d21}</t>
  </si>
  <si>
    <t>SO 05.2</t>
  </si>
  <si>
    <t>D.1.3.2. KRAJIN...</t>
  </si>
  <si>
    <t>{6a8429a9-f830-4db8-8481-017ed1e96ce2}</t>
  </si>
  <si>
    <t>SO 04.11</t>
  </si>
  <si>
    <t>Závlaha</t>
  </si>
  <si>
    <t>{3a5b9804-8fed-4692-bca6-c5189f636d34}</t>
  </si>
  <si>
    <t>KRYCÍ LIST SOUPISU PRACÍ</t>
  </si>
  <si>
    <t>Objekt:</t>
  </si>
  <si>
    <t xml:space="preserve">a - Stavební část  Bytový...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</si>
  <si>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</si>
  <si>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</si>
  <si>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</si>
  <si>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</si>
  <si>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</si>
  <si>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</si>
  <si>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</si>
  <si>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</si>
  <si>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</si>
  <si>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</si>
  <si>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</si>
  <si>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</si>
  <si>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</si>
  <si>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</si>
  <si>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</si>
  <si>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</si>
  <si>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</si>
  <si>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</si>
  <si>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</si>
  <si>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741 - Elektroinstalace - silnoproud</t>
  </si>
  <si>
    <t xml:space="preserve">    761 - Výplně otvorů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</si>
  <si>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</si>
  <si>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</si>
  <si>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</si>
  <si>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</si>
  <si>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</si>
  <si>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773 - Podlahy z litého teraca</t>
  </si>
  <si>
    <t xml:space="preserve">    775 - Podlahy skládané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</si>
  <si>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</si>
  <si>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</si>
  <si>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</si>
  <si>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</si>
  <si>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M - Práce a dodávky </t>
  </si>
  <si>
    <t xml:space="preserve">    46-M - Profese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</si>
  <si>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</si>
  <si>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</si>
  <si>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</si>
  <si>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</si>
  <si>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</si>
  <si>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</si>
  <si>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</si>
  <si>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</si>
  <si>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</si>
  <si>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</si>
  <si>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</si>
  <si>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</si>
  <si>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</si>
  <si>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</si>
  <si>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</si>
  <si>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</si>
  <si>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</si>
  <si>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</si>
  <si>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131251105</t>
  </si>
  <si>
    <t>Hloubení nezapažených jam a zářezů strojně s urovnáním dna do předepsaného profilu a spádu v hornině třídy těžitelnosti I skupiny 3 přes 500 do 1 000 m3</t>
  </si>
  <si>
    <t>m3</t>
  </si>
  <si>
    <t>VV</t>
  </si>
  <si>
    <t>terasy mimo objekt</t>
  </si>
  <si>
    <t>(14,11*2+10,61*8-0,985*4,89*2-1,05*3,415*8)*(1,09-0,49)</t>
  </si>
  <si>
    <t>výtah</t>
  </si>
  <si>
    <t>((4,375*2,765)+(6,849+5,239))*0,5*1,237</t>
  </si>
  <si>
    <t>Součet</t>
  </si>
  <si>
    <t>132251254</t>
  </si>
  <si>
    <t>Hloubení nezapažených rýh šířky přes 800 do 2 000 mm strojně s urovnáním dna do předepsaného profilu a spádu v hornině třídy těžitelnosti I skupiny 3 přes 100 do 500 m3</t>
  </si>
  <si>
    <t>(2+0,8)*0,5*0,6*241,535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</si>
  <si>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</si>
  <si>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</si>
  <si>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P1.8</t>
  </si>
  <si>
    <t>-74,781*0,56</t>
  </si>
  <si>
    <t>115,305</t>
  </si>
  <si>
    <t>1,237*4,375*2,765</t>
  </si>
  <si>
    <t>171201221</t>
  </si>
  <si>
    <t>Poplatek za uložení stavebního odpadu na skládce (skládkovné) zeminy a kamení zatříděného do Katalogu odpadů pod kódem 17 05 04</t>
  </si>
  <si>
    <t>t</t>
  </si>
  <si>
    <t>88,392*1,8</t>
  </si>
  <si>
    <t>174151101</t>
  </si>
  <si>
    <t>Zásyp sypaninou z jakékoliv horniny strojně s uložením výkopku ve vrstvách se zhutněním jam, rýh nebo kolem objektů v těchto vykopávkách</t>
  </si>
  <si>
    <t>10</t>
  </si>
  <si>
    <t>59,826+202,889</t>
  </si>
  <si>
    <t>-115,305</t>
  </si>
  <si>
    <t>-1,237*4,375*2,765</t>
  </si>
  <si>
    <t>74,781*0,56</t>
  </si>
  <si>
    <t>181951112</t>
  </si>
  <si>
    <t>Úprava pláně vyrovnáním výškových rozdílů strojně v hornině třídy těžitelnosti I, skupiny 1 až 3 se zhutněním</t>
  </si>
  <si>
    <t>m2</t>
  </si>
  <si>
    <t>40,565*12,535+74,781</t>
  </si>
  <si>
    <t>Zakládání</t>
  </si>
  <si>
    <t>231R1</t>
  </si>
  <si>
    <t>Piloty průměr 900 mm,kompl prov bez výztuže (beton C25/30-XC2,XA1,výztuže,zemní práce)</t>
  </si>
  <si>
    <t>m</t>
  </si>
  <si>
    <t>14</t>
  </si>
  <si>
    <t>3,5*(13+13)</t>
  </si>
  <si>
    <t>231R2</t>
  </si>
  <si>
    <t>Piloty průměr 1200 mm,kompl prov bez výztuže (beton C25/30-XC2,XA1,výztuže,zemní práce)</t>
  </si>
  <si>
    <t>16</t>
  </si>
  <si>
    <t>5*1</t>
  </si>
  <si>
    <t>4,5*10</t>
  </si>
  <si>
    <t>9</t>
  </si>
  <si>
    <t>273321511</t>
  </si>
  <si>
    <t>Základy z betonu železového (bez výztuže) desky z betonu bez zvláštních nároků na prostředí tř. C 25/30-XCX,XF1</t>
  </si>
  <si>
    <t>18</t>
  </si>
  <si>
    <t>základová deska</t>
  </si>
  <si>
    <t>(40,565*12,535-2,015*3,215-0,8*0,97*2)*0,2</t>
  </si>
  <si>
    <t>(2,765*4,375+0,8*0,98*2)*0,3</t>
  </si>
  <si>
    <t>Mezisoučet</t>
  </si>
  <si>
    <t>deska na akustické podložce-výtahová šachta</t>
  </si>
  <si>
    <t>3,215*2,105*0,2</t>
  </si>
  <si>
    <t>273351121</t>
  </si>
  <si>
    <t>Bednění základů desek zřízení</t>
  </si>
  <si>
    <t>20</t>
  </si>
  <si>
    <t>0,2*2*(40,565+12,535)</t>
  </si>
  <si>
    <t>0,3*2*(2,765+4,375+0,97*2)</t>
  </si>
  <si>
    <t>11</t>
  </si>
  <si>
    <t>273351122</t>
  </si>
  <si>
    <t>Bednění základů desek odstranění</t>
  </si>
  <si>
    <t>22</t>
  </si>
  <si>
    <t>273361821</t>
  </si>
  <si>
    <t>Výztuž základů desek a pasů z betonářské oceli 10 505 (R) nebo BSt 500</t>
  </si>
  <si>
    <t>24</t>
  </si>
  <si>
    <t>deska</t>
  </si>
  <si>
    <t>0,135*(104,189+1,354)</t>
  </si>
  <si>
    <t>pasy</t>
  </si>
  <si>
    <t>0,135*115,305</t>
  </si>
  <si>
    <t>13</t>
  </si>
  <si>
    <t>274321511</t>
  </si>
  <si>
    <t>Základy z betonu železového (bez výztuže) pasy z betonu bez zvláštních nároků na prostředí tř. C 25/30-XC,XA1,XF1</t>
  </si>
  <si>
    <t>26</t>
  </si>
  <si>
    <t>0,8*0,6*2*(40,565+10,935*6-4,375*2)</t>
  </si>
  <si>
    <t>-0,25*0,6*2,465*2</t>
  </si>
  <si>
    <t>0,8*0,6*(2,515+3,055+2,755+2,64+2,925+3,045*2+3,035*2+3,055*2+2,645*2+3,045+2,515+2,775)</t>
  </si>
  <si>
    <t>0,6*0,6*0,75*2</t>
  </si>
  <si>
    <t>274351121</t>
  </si>
  <si>
    <t>Bednění základů pasů rovné zřízení</t>
  </si>
  <si>
    <t>28</t>
  </si>
  <si>
    <t>114,768/0,8*2</t>
  </si>
  <si>
    <t>0,54/0,6*2</t>
  </si>
  <si>
    <t>15</t>
  </si>
  <si>
    <t>274351122</t>
  </si>
  <si>
    <t>Bednění základů pasů rovné odstranění</t>
  </si>
  <si>
    <t>30</t>
  </si>
  <si>
    <t>279321347</t>
  </si>
  <si>
    <t>Základové zdi z betonu železového (bez výztuže) bez zvláštních nároků na prostředí tř. C 25/30-XC2,XA1,XF1</t>
  </si>
  <si>
    <t>32</t>
  </si>
  <si>
    <t>výtahová šachta</t>
  </si>
  <si>
    <t>(4,375+2,765)*2*0,9*0,25</t>
  </si>
  <si>
    <t>(3,875+2,215)*2*0,9*0,3</t>
  </si>
  <si>
    <t>17</t>
  </si>
  <si>
    <t>279351121</t>
  </si>
  <si>
    <t>Bednění základových zdí rovné oboustranné za každou stranu zřízení</t>
  </si>
  <si>
    <t>34</t>
  </si>
  <si>
    <t>(4,375+2,765)*2*0,9*2</t>
  </si>
  <si>
    <t>279351122</t>
  </si>
  <si>
    <t>Bednění základových zdí rovné oboustranné za každou stranu odstranění</t>
  </si>
  <si>
    <t>36</t>
  </si>
  <si>
    <t>19</t>
  </si>
  <si>
    <t>279351311</t>
  </si>
  <si>
    <t>Bednění základových zdí rovné jednostranné zřízení</t>
  </si>
  <si>
    <t>38</t>
  </si>
  <si>
    <t>(3,875+2,215)*2*0,9</t>
  </si>
  <si>
    <t>279351312</t>
  </si>
  <si>
    <t>Bednění základových zdí rovné jednostranné odstranění</t>
  </si>
  <si>
    <t>40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</si>
  <si>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</si>
  <si>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</si>
  <si>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42</t>
  </si>
  <si>
    <t>6,502*0,105</t>
  </si>
  <si>
    <t>Svislé a kompletní konstrukce</t>
  </si>
  <si>
    <t>31110121R</t>
  </si>
  <si>
    <t>Vytvoření prostupů v základech a ve zdech-obsaženo v profesích</t>
  </si>
  <si>
    <t>44</t>
  </si>
  <si>
    <t>23</t>
  </si>
  <si>
    <t>31123000R</t>
  </si>
  <si>
    <t xml:space="preserve">Příplatek za pracnost zdění stěny do oblouku  vč příplatku za sádrovou omítku do mocnosti 35 mm dle Tabulky skladeb</t>
  </si>
  <si>
    <t>soubor</t>
  </si>
  <si>
    <t>46</t>
  </si>
  <si>
    <t>311235111</t>
  </si>
  <si>
    <t>Zdivo jednovrstvé z cihel děrovaných broušených na celoplošnou tenkovrstvou maltu, pevnost cihel přes P10 do P15, tl. zdiva 175 mm</t>
  </si>
  <si>
    <t>48</t>
  </si>
  <si>
    <t>(2,8+4,5)*0,5*2,595</t>
  </si>
  <si>
    <t>25</t>
  </si>
  <si>
    <t>311235121</t>
  </si>
  <si>
    <t>Zdivo jednovrstvé z cihel děrovaných broušených na celoplošnou tenkovrstvou maltu, pevnost cihel do P10, tl. zdiva 200 mm</t>
  </si>
  <si>
    <t>50</t>
  </si>
  <si>
    <t>dle det 03</t>
  </si>
  <si>
    <t>0,25*2*(9,162+36,935)</t>
  </si>
  <si>
    <t>311236331</t>
  </si>
  <si>
    <t>Zdivo jednovrstvé zvukově izolační z cihel děrovaných z broušených cihel na tenkovrstvou maltu, pevnost cihel do P15, tl. zdiva 300 mm</t>
  </si>
  <si>
    <t>52</t>
  </si>
  <si>
    <t>1np</t>
  </si>
  <si>
    <t>3,15*(6,375+3,255+1,6*2+4,7+4,69+4*4+3,76+1,96+0,6*2+1,78)</t>
  </si>
  <si>
    <t>3,15*(3,4+2,86+4*2+4,6+0,6*2+1,02+1,6*2+3,585+4,7+4,69+1,15)</t>
  </si>
  <si>
    <t>2np</t>
  </si>
  <si>
    <t>2,78*(6,375+1,6+0,6+4,7+1,6*2+4,7+4,69+4*4+3,76+0,6*2)</t>
  </si>
  <si>
    <t>2,78*(4,58+1,6+0,6+6+0,6+2,86+4*2+4,6+0,6*2+1,6*2+4,7+4,69)</t>
  </si>
  <si>
    <t>27</t>
  </si>
  <si>
    <t>311238650</t>
  </si>
  <si>
    <t>Zdivo jednovrstvé tepelně izolační z cihel děrovaných broušených s integrovanou izolací z hydrofobizované minerální vlny na tenkovrstvou maltu, součinitel prostupu tepla U přes 0,18 do 0,22, pevnost cihel P8, tl. zdiva 300 mm</t>
  </si>
  <si>
    <t>54</t>
  </si>
  <si>
    <t>3,15*(0,95+2,558+0,808+3,305)*4</t>
  </si>
  <si>
    <t>3,15*(0,643*11+0,893*3+3,335*7+6,053)</t>
  </si>
  <si>
    <t>2,78*(0,95+2,558+0,808+3,305)*4</t>
  </si>
  <si>
    <t>2,78*(0,643*12+0,943*2+3,335*7+6,053)</t>
  </si>
  <si>
    <t>dozdívky po osazení oken</t>
  </si>
  <si>
    <t>0,26*(3,15+2,78)*7</t>
  </si>
  <si>
    <t>311321814</t>
  </si>
  <si>
    <t>Nadzákladové zdi z betonu železového (bez výztuže) nosné pohledového (v přírodní barvě drtí a přísad) tř. C 25/30-XC1</t>
  </si>
  <si>
    <t>56</t>
  </si>
  <si>
    <t>(7,75-0,9)*3,275*0,3</t>
  </si>
  <si>
    <t>29</t>
  </si>
  <si>
    <t>311351121</t>
  </si>
  <si>
    <t>Bednění nadzákladových zdí nosných rovné oboustranné za každou stranu zřízení</t>
  </si>
  <si>
    <t>58</t>
  </si>
  <si>
    <t>(7,75-0,9)*3,275*2</t>
  </si>
  <si>
    <t>311351122</t>
  </si>
  <si>
    <t>Bednění nadzákladových zdí nosných rovné oboustranné za každou stranu odstranění</t>
  </si>
  <si>
    <t>60</t>
  </si>
  <si>
    <t>31</t>
  </si>
  <si>
    <t>3113512R1</t>
  </si>
  <si>
    <t>Ztracené jednostranné bednění obkladové zdí z fóliové překližky</t>
  </si>
  <si>
    <t>62</t>
  </si>
  <si>
    <t xml:space="preserve">pro betonovou fasádu </t>
  </si>
  <si>
    <t>(0,685+3,703+3,475+1,108)*6,79*4*1,1</t>
  </si>
  <si>
    <t>(1,108*2+3,475)*6,79*7*1,1</t>
  </si>
  <si>
    <t>3*6,79*2*1,1</t>
  </si>
  <si>
    <t>311351411</t>
  </si>
  <si>
    <t>Bednění kruhových otvorů oken zřízení</t>
  </si>
  <si>
    <t>64</t>
  </si>
  <si>
    <t>3,14*0,3*0,2*24</t>
  </si>
  <si>
    <t>33</t>
  </si>
  <si>
    <t>311351412</t>
  </si>
  <si>
    <t>Bednění kruhových otvorů oken odstranění</t>
  </si>
  <si>
    <t>66</t>
  </si>
  <si>
    <t>311351911</t>
  </si>
  <si>
    <t>Bednění nadzákladových zdí nosných Příplatek k cenám bednění za pohledový beton</t>
  </si>
  <si>
    <t>68</t>
  </si>
  <si>
    <t>35</t>
  </si>
  <si>
    <t>311361821</t>
  </si>
  <si>
    <t>Výztuž nadzákladových zdí nosných svislých nebo odkloněných od svislice, rovných nebo oblých z betonářské oceli 10 505 (R) nebo BSt 500</t>
  </si>
  <si>
    <t>70</t>
  </si>
  <si>
    <t>0,105*6,73</t>
  </si>
  <si>
    <t>3133217R1</t>
  </si>
  <si>
    <t>Obkladová zeď ze ŽB tř. C 30/37-XCX4,XF1 pohledového probarveného se speciálními požadavky,použit pouze bílý cement s pigmentací (15kg/m3),kamenivo těžené říční nedrcené, bez výztuže do ztraceného bednění z desek</t>
  </si>
  <si>
    <t>72</t>
  </si>
  <si>
    <t>(0,685+3,703+3,475+1,108)*6,79*4*0,2</t>
  </si>
  <si>
    <t>(1,108*2+3,475)*6,79*8*0,2</t>
  </si>
  <si>
    <t>1,3*1,95*0,5*2*6,79</t>
  </si>
  <si>
    <t>37</t>
  </si>
  <si>
    <t>3133217R2</t>
  </si>
  <si>
    <t>Příplatek za postupnou betonáž vč postupného bednění dle pokynů architektů</t>
  </si>
  <si>
    <t>74</t>
  </si>
  <si>
    <t>313351311</t>
  </si>
  <si>
    <t>Bednění nadzákladových zdí obkladových rovné jednostranné zřízení</t>
  </si>
  <si>
    <t>76</t>
  </si>
  <si>
    <t>pro betonovou fasádu</t>
  </si>
  <si>
    <t>(0,685+3,703+3,475+1,108)*6,79*4</t>
  </si>
  <si>
    <t>(1,108*2+3,475)*6,79*8</t>
  </si>
  <si>
    <t>39</t>
  </si>
  <si>
    <t>313351312</t>
  </si>
  <si>
    <t>Bednění nadzákladových zdí obkladových rovné jednostranné odstranění</t>
  </si>
  <si>
    <t>78</t>
  </si>
  <si>
    <t>80</t>
  </si>
  <si>
    <t>pro vnitřní vcyztužení a ochranu obvodového zdiva</t>
  </si>
  <si>
    <t>552,787</t>
  </si>
  <si>
    <t>41</t>
  </si>
  <si>
    <t>82</t>
  </si>
  <si>
    <t>313361821</t>
  </si>
  <si>
    <t>Výztuž nadzákladových zdí obkladových svislých nebo odkloněných od svislice, rovných nebo oblých z betonářské oceli 10 505 (R) nebo BSt 500-fasáda</t>
  </si>
  <si>
    <t>84</t>
  </si>
  <si>
    <t>0,105*127,77</t>
  </si>
  <si>
    <t>43</t>
  </si>
  <si>
    <t>340231101</t>
  </si>
  <si>
    <t>Pomocná vyzdívka tl 80 mm pro podlahové souvrství pod světlík u schodiště dle det 11</t>
  </si>
  <si>
    <t>86</t>
  </si>
  <si>
    <t>0,31*3,255</t>
  </si>
  <si>
    <t>342244201</t>
  </si>
  <si>
    <t>Příčky jednoduché z cihel děrovaných broušených, na tenkovrstvou maltu, pevnost cihel do P15, tl. příčky 80 mm</t>
  </si>
  <si>
    <t>88</t>
  </si>
  <si>
    <t>3,15*0,65*6</t>
  </si>
  <si>
    <t>2,78*0,65*6</t>
  </si>
  <si>
    <t>45</t>
  </si>
  <si>
    <t>345321515</t>
  </si>
  <si>
    <t>Zídky atikové z betonu železového bez výztuže tř. C 25/30-XC1</t>
  </si>
  <si>
    <t>90</t>
  </si>
  <si>
    <t>řez D-D výlez</t>
  </si>
  <si>
    <t>0,48*0,7*2*0,15</t>
  </si>
  <si>
    <t>345351005</t>
  </si>
  <si>
    <t>Bednění atikových zídek plnostěnných zřízení</t>
  </si>
  <si>
    <t>92</t>
  </si>
  <si>
    <t>0,672*2</t>
  </si>
  <si>
    <t>47</t>
  </si>
  <si>
    <t>345351006</t>
  </si>
  <si>
    <t>Bednění atikových zídek plnostěnných odstranění</t>
  </si>
  <si>
    <t>94</t>
  </si>
  <si>
    <t>345361821</t>
  </si>
  <si>
    <t>Výztuž atikových zídek z betonářské oceli 10 505 (R) nebo BSt 500</t>
  </si>
  <si>
    <t>96</t>
  </si>
  <si>
    <t>0,101*0,105</t>
  </si>
  <si>
    <t>Vodorovné konstrukce</t>
  </si>
  <si>
    <t>49</t>
  </si>
  <si>
    <t>41132464R</t>
  </si>
  <si>
    <t>Stropy deskové z betonu železového vodostavebního (bez výztuže) tř. C 30/37 pohledového probarveného se speciálními požadavky,použit pouze bílý cement s pigmentací (15kg/m3),kamenivo těžené říční nedrcené, plochých střech</t>
  </si>
  <si>
    <t>98</t>
  </si>
  <si>
    <t>atikový lem</t>
  </si>
  <si>
    <t>41132464R1</t>
  </si>
  <si>
    <t>Stropy deskové z betonu železového (bez výztuže) tř. C 30/37 pohledového probarveného se speciálními požadavky,použit pouze bílý cement s pigmentací (15kg/m3),kamenivo těžené říční nedrcené, plochých střech</t>
  </si>
  <si>
    <t>100</t>
  </si>
  <si>
    <t>nad 1np</t>
  </si>
  <si>
    <t>11,48*39,505*0,22</t>
  </si>
  <si>
    <t>-0,6*5,71*2+0,22</t>
  </si>
  <si>
    <t>-0,795*4,235*10*0,22</t>
  </si>
  <si>
    <t>3,275*1,8*0,22</t>
  </si>
  <si>
    <t>-(1,25*1,923+0,26*0,98)*0,22</t>
  </si>
  <si>
    <t>-2,42*1,94*3*0,22</t>
  </si>
  <si>
    <t>-3,275*2,42*0,22</t>
  </si>
  <si>
    <t>-(3,275*2,6*3,14*1,635*1,635*0,5)*0,22</t>
  </si>
  <si>
    <t>nad 2np</t>
  </si>
  <si>
    <t>-0,795*3,975*10*0,22</t>
  </si>
  <si>
    <t>-0,72*5,71*2*0,22</t>
  </si>
  <si>
    <t>-1,94*2,37*3*0,22</t>
  </si>
  <si>
    <t>-0,275*2,4*0,22</t>
  </si>
  <si>
    <t>-3,275*2,4*0,22-0,6*0,6*0,22</t>
  </si>
  <si>
    <t>-3,275*1,835*0,22</t>
  </si>
  <si>
    <t xml:space="preserve">náběhy u oken </t>
  </si>
  <si>
    <t>0,92*1,8*2*3*0,22</t>
  </si>
  <si>
    <t>1,1*1,5*2*3*0,265</t>
  </si>
  <si>
    <t>1,45*1,66*2*0,3</t>
  </si>
  <si>
    <t>1,1*2,1*2*0,265</t>
  </si>
  <si>
    <t>1,1*1,5*2*0,27*3</t>
  </si>
  <si>
    <t>0,92*1,64*2*0,22*3</t>
  </si>
  <si>
    <t>1,1*2,1*2*0,22</t>
  </si>
  <si>
    <t>1,45*1,66*2*0,26</t>
  </si>
  <si>
    <t>51</t>
  </si>
  <si>
    <t>102</t>
  </si>
  <si>
    <t>lodžie</t>
  </si>
  <si>
    <t>0,99*3,395*(0,215+0,2)*0,5*10</t>
  </si>
  <si>
    <t>0,765*4,89*(0,21+0,2)*0,5*2</t>
  </si>
  <si>
    <t>markýza (nad lodžií)</t>
  </si>
  <si>
    <t>(0,76*0,185+0,71*0,12)*4,89*2</t>
  </si>
  <si>
    <t>(0,99*0,185+0,705*0,12)*3,415*10</t>
  </si>
  <si>
    <t>411351011</t>
  </si>
  <si>
    <t>Bednění stropních konstrukcí - bez podpěrné konstrukce desek tloušťky stropní desky přes 5 do 25 cm zřízení</t>
  </si>
  <si>
    <t>104</t>
  </si>
  <si>
    <t>(73,742+84,659)/0,22</t>
  </si>
  <si>
    <t>0,22*(3,275+1,8)*2</t>
  </si>
  <si>
    <t>0,22*(1,923+1,51)*2</t>
  </si>
  <si>
    <t>0,22*(2,6*2+3,14*1,635*2*0,5)</t>
  </si>
  <si>
    <t>0,22*2*(11,48+39,505+0,6*2+0,795*5)</t>
  </si>
  <si>
    <t>0,22*0,6*4</t>
  </si>
  <si>
    <t>0,22*(11,475+39,505+0,795*10)*2</t>
  </si>
  <si>
    <t>0,22*2*(3,275+1,835)</t>
  </si>
  <si>
    <t>53</t>
  </si>
  <si>
    <t>411351012</t>
  </si>
  <si>
    <t>Bednění stropních konstrukcí - bez podpěrné konstrukce desek tloušťky stropní desky přes 5 do 25 cm odstranění</t>
  </si>
  <si>
    <t>106</t>
  </si>
  <si>
    <t>411354313</t>
  </si>
  <si>
    <t>Podpěrná konstrukce stropů - desek výška podepření do 4 m tloušťka stropu přes 15 do 25 cm zřízení</t>
  </si>
  <si>
    <t>108</t>
  </si>
  <si>
    <t>55</t>
  </si>
  <si>
    <t>411354314</t>
  </si>
  <si>
    <t>Podpěrná konstrukce stropů - desek, kleneb a skořepin výška podepření do 4 m tloušťka stropu přes 15 do 25 cm odstranění</t>
  </si>
  <si>
    <t>110</t>
  </si>
  <si>
    <t>411354711</t>
  </si>
  <si>
    <t>Bednění balkonových desek včetně podpěrné konstrukce výšky do 4 m půdorysně přímočarých zřízení</t>
  </si>
  <si>
    <t>112</t>
  </si>
  <si>
    <t>(0,99*3,395+0,2*3,395+0,215*3,395+0,215*0,99*2)*10</t>
  </si>
  <si>
    <t>(0,765*4,89+0,2*4,89+0,21*4,89+0,21*0,99*2)*2</t>
  </si>
  <si>
    <t>0,05*(3,395*10+4,89*2)</t>
  </si>
  <si>
    <t>markýza</t>
  </si>
  <si>
    <t>(1,47+0,2*2)*4,89*2</t>
  </si>
  <si>
    <t>(1,695+0,2*2)*3,415*10</t>
  </si>
  <si>
    <t>(1,47+0,2*2)*7,339*2</t>
  </si>
  <si>
    <t>(1,695+0,2*2)*22,79*2</t>
  </si>
  <si>
    <t>57</t>
  </si>
  <si>
    <t>411354712</t>
  </si>
  <si>
    <t>Bednění balkonových desek včetně podpěrné konstrukce výšky do 4 m půdorysně přímočarých odstranění</t>
  </si>
  <si>
    <t>114</t>
  </si>
  <si>
    <t>411354791</t>
  </si>
  <si>
    <t>Bednění balkonových desek včetně podpěrné konstrukce Příplatek k cenám za pohledový beton</t>
  </si>
  <si>
    <t>116</t>
  </si>
  <si>
    <t>59</t>
  </si>
  <si>
    <t>411359111</t>
  </si>
  <si>
    <t>Bednění stropních konstrukcí - bez podpěrné konstrukce Příplatek k cenám za pohledový beton</t>
  </si>
  <si>
    <t>118</t>
  </si>
  <si>
    <t>4113591R1</t>
  </si>
  <si>
    <t>Příplatek za pracnost při bednění stropní konstrukce pro kruhová světla (cca 51ks)</t>
  </si>
  <si>
    <t>120</t>
  </si>
  <si>
    <t>61</t>
  </si>
  <si>
    <t>4113591R2</t>
  </si>
  <si>
    <t>Lišty a prkna vkládaná do bednění dle detailů statických výkresůř a ASŘ pro vytvoření drážek</t>
  </si>
  <si>
    <t>122</t>
  </si>
  <si>
    <t>4113591R3</t>
  </si>
  <si>
    <t>Příplatek za barevnost betonu-lodžie,markýza.atikový lem,stropy</t>
  </si>
  <si>
    <t>124</t>
  </si>
  <si>
    <t>63</t>
  </si>
  <si>
    <t>4113591R4</t>
  </si>
  <si>
    <t>Příplatek za nové bednící překližkové desky s kresbou dřeva</t>
  </si>
  <si>
    <t>126</t>
  </si>
  <si>
    <t>4113591R5</t>
  </si>
  <si>
    <t>Příplatek za gletování betonu u atikového lemu-za úpravu povrchu přehlazením ocelovým hladítkem s poprášením cementem pro konečnou úpravu</t>
  </si>
  <si>
    <t>128</t>
  </si>
  <si>
    <t>65</t>
  </si>
  <si>
    <t>411361821</t>
  </si>
  <si>
    <t>Výztuž stropů prostě uložených, deskových, balkonových, plochých střech a pro zavěšení železobetonových podhledů z betonářské oceli 10 505 (R) nebo BSt 500</t>
  </si>
  <si>
    <t>130</t>
  </si>
  <si>
    <t>stropy</t>
  </si>
  <si>
    <t>0,125*172,856</t>
  </si>
  <si>
    <t>0,125*6,933</t>
  </si>
  <si>
    <t>žebro,průvlak</t>
  </si>
  <si>
    <t>0,125*1,95</t>
  </si>
  <si>
    <t>0,125*8,508</t>
  </si>
  <si>
    <t>0,115*11,352</t>
  </si>
  <si>
    <t>0,115*15,518</t>
  </si>
  <si>
    <t>4131230R01</t>
  </si>
  <si>
    <t>X1 - prefabrikovaný betonový prah na lodžiích 2NP,prvek kompletizovaný,kompl prov D+M dle podrobného popisu v tabulce</t>
  </si>
  <si>
    <t>kus</t>
  </si>
  <si>
    <t>132</t>
  </si>
  <si>
    <t>67</t>
  </si>
  <si>
    <t>41332242R</t>
  </si>
  <si>
    <t>Nosníky z betonu železového (bez výztuže) tř. C 25/30-XC1 pohledového probarveného se speciálními požadavky,použit pouze bílý cement s pigmentací (15kg/m3),kamenivo těžené říční nedrcené</t>
  </si>
  <si>
    <t>134</t>
  </si>
  <si>
    <t>žebro</t>
  </si>
  <si>
    <t>0,35*0,2*3,415</t>
  </si>
  <si>
    <t>2np řez 4-4</t>
  </si>
  <si>
    <t>0,7*0,2*3,275</t>
  </si>
  <si>
    <t>průvlak</t>
  </si>
  <si>
    <t>0,3*0,35*3,735</t>
  </si>
  <si>
    <t>1np řez 4-4</t>
  </si>
  <si>
    <t>0,3*0,575*3,275</t>
  </si>
  <si>
    <t>0,3*0,3*3,275</t>
  </si>
  <si>
    <t>413351121</t>
  </si>
  <si>
    <t>Bednění nosníků zřízení</t>
  </si>
  <si>
    <t>136</t>
  </si>
  <si>
    <t>(0,7+0,2)*2*3,275</t>
  </si>
  <si>
    <t>0,35*2*3,735*2</t>
  </si>
  <si>
    <t>0,57*3,275*2</t>
  </si>
  <si>
    <t>0,3*3*3,275</t>
  </si>
  <si>
    <t>0,35*3,415*2</t>
  </si>
  <si>
    <t>69</t>
  </si>
  <si>
    <t>413351122</t>
  </si>
  <si>
    <t>Bednění nosníků odstranění</t>
  </si>
  <si>
    <t>138</t>
  </si>
  <si>
    <t>413351191</t>
  </si>
  <si>
    <t>Bednění nosníků a průvlaků - bez podpěrné konstrukce Příplatek k cenám za pohledový beton</t>
  </si>
  <si>
    <t>140</t>
  </si>
  <si>
    <t>71</t>
  </si>
  <si>
    <t>41723821R</t>
  </si>
  <si>
    <t>Obezdívka ztužujícího věnce keramickými věncovkami včetně tepelné izolace PIR tl 70 mm jednostranná, výška věnce přes 210 do 250 mm-det 05</t>
  </si>
  <si>
    <t>142</t>
  </si>
  <si>
    <t>(11,775-5,41+0,75*2)*2</t>
  </si>
  <si>
    <t>(3,35+0,875)*4</t>
  </si>
  <si>
    <t>(0,875*2+3,35)*4*2</t>
  </si>
  <si>
    <t>417321515</t>
  </si>
  <si>
    <t>Ztužující pásy a věnce z betonu železového (bez výztuže) tř. C 25/30-XC1</t>
  </si>
  <si>
    <t>144</t>
  </si>
  <si>
    <t>nadvlak</t>
  </si>
  <si>
    <t>0,3*0,35*8,89</t>
  </si>
  <si>
    <t>0,3*0,35*3,015*6</t>
  </si>
  <si>
    <t>věnec</t>
  </si>
  <si>
    <t>0,3*0,275*3,275</t>
  </si>
  <si>
    <t>0,3*0,35*(3,715*2+4,665*2)</t>
  </si>
  <si>
    <t>73</t>
  </si>
  <si>
    <t>417351115</t>
  </si>
  <si>
    <t>Bednění bočnic ztužujících pásů a věnců včetně vzpěr zřízení</t>
  </si>
  <si>
    <t>146</t>
  </si>
  <si>
    <t>0,35*(8,89+3,015*6+3,715*2+4,665*2)*2</t>
  </si>
  <si>
    <t>0,275*3,275*2</t>
  </si>
  <si>
    <t>417351116</t>
  </si>
  <si>
    <t>Bednění bočnic ztužujících pásů a věnců včetně vzpěr odstranění</t>
  </si>
  <si>
    <t>148</t>
  </si>
  <si>
    <t>75</t>
  </si>
  <si>
    <t>417361821</t>
  </si>
  <si>
    <t>Výztuž ztužujících pásů a věnců z betonářské oceli 10 505 (R) nebo BSt 500</t>
  </si>
  <si>
    <t>150</t>
  </si>
  <si>
    <t>0,125*4,862</t>
  </si>
  <si>
    <t>430321414</t>
  </si>
  <si>
    <t>Schodišťové konstrukce z betonu železového (bez výztuže) stupně, schodnice, ramena, podesty s nosníky tř. C 25/30-XC1</t>
  </si>
  <si>
    <t>152</t>
  </si>
  <si>
    <t>podesta</t>
  </si>
  <si>
    <t>3,14*1,625*1,625*0,5*0,2+0,25*0,31*1,52</t>
  </si>
  <si>
    <t>ramena</t>
  </si>
  <si>
    <t>3,54*1,52*0,18</t>
  </si>
  <si>
    <t>3,15*1,52*0,18</t>
  </si>
  <si>
    <t>77</t>
  </si>
  <si>
    <t>430361821</t>
  </si>
  <si>
    <t>Výztuž schodišťových konstrukcí stupňů, schodnic, ramen, podest s nosníky z betonářské oceli 10 505 (R) nebo BSt 500</t>
  </si>
  <si>
    <t>154</t>
  </si>
  <si>
    <t>0,11*2,778</t>
  </si>
  <si>
    <t>431351121</t>
  </si>
  <si>
    <t>Bednění podest, podstupňových desek včetně podpěrné konstrukce výšky do 4 m půdorysně přímočarých zřízení</t>
  </si>
  <si>
    <t>156</t>
  </si>
  <si>
    <t>3,14*1,625*1,625*0,5+0,31*1,52</t>
  </si>
  <si>
    <t>1,52*(3,54+3,15)</t>
  </si>
  <si>
    <t>79</t>
  </si>
  <si>
    <t>431351122</t>
  </si>
  <si>
    <t>Bednění podest, podstupňových desek včetně podpěrné konstrukce výšky do 4 m půdorysně přímočarých odstranění</t>
  </si>
  <si>
    <t>158</t>
  </si>
  <si>
    <t>434311115</t>
  </si>
  <si>
    <t>Stupně dusané z betonu prostého nebo prokládaného kamenem na terén nebo na desku bez potěru, se zahlazením povrchu tř. C 20/25</t>
  </si>
  <si>
    <t>160</t>
  </si>
  <si>
    <t>1,52*20</t>
  </si>
  <si>
    <t>81</t>
  </si>
  <si>
    <t>434351141</t>
  </si>
  <si>
    <t>Bednění stupňů betonovaných na podstupňové desce nebo na terénu půdorysně přímočarých zřízení</t>
  </si>
  <si>
    <t>162</t>
  </si>
  <si>
    <t>(0,1675+0,3)*1,52*20</t>
  </si>
  <si>
    <t>44035120R</t>
  </si>
  <si>
    <t>Bednění střešních konstrukcí-náběhy u střešních oken-zřízení</t>
  </si>
  <si>
    <t>164</t>
  </si>
  <si>
    <t>0,92*1,8*2*3</t>
  </si>
  <si>
    <t>1,1*1,5*2*3</t>
  </si>
  <si>
    <t>1,45*1,66*2+1,1*2,1*2</t>
  </si>
  <si>
    <t>0,92*1,64*2*3</t>
  </si>
  <si>
    <t>1,1*2,1*2+1,45*1,66*2</t>
  </si>
  <si>
    <t>83</t>
  </si>
  <si>
    <t>440351204</t>
  </si>
  <si>
    <t>Bednění střešních konstrukcí-náběhy u střešních oken-odstranění</t>
  </si>
  <si>
    <t>166</t>
  </si>
  <si>
    <t>440351255</t>
  </si>
  <si>
    <t>Podpěrná konstrukce u náběhů oken zřízení</t>
  </si>
  <si>
    <t>168</t>
  </si>
  <si>
    <t>85</t>
  </si>
  <si>
    <t>440351256</t>
  </si>
  <si>
    <t>Podpěrná konstrukce u náběhů oken odstranění</t>
  </si>
  <si>
    <t>170</t>
  </si>
  <si>
    <t>41181170R</t>
  </si>
  <si>
    <t>Luxferové světlíky-prefabrikáty vel 1010x1010 mm pochozí,kompl prov D+M vč nosného límce,dle popisuv u P2.4 a det 02</t>
  </si>
  <si>
    <t>172</t>
  </si>
  <si>
    <t>Komunikace pozemní</t>
  </si>
  <si>
    <t>87</t>
  </si>
  <si>
    <t>56474000R</t>
  </si>
  <si>
    <t>Podklad nebo kryt z kameniva drceného vel. 4-8 mm s rozprostřením a zhutněním plochy jednotlivě do 100 m2, po zhutnění tl. 104-120 mm</t>
  </si>
  <si>
    <t>174</t>
  </si>
  <si>
    <t>74,781</t>
  </si>
  <si>
    <t>564750001</t>
  </si>
  <si>
    <t>Podklad nebo kryt z kameniva hrubého drceného vel. 8-16 mm s rozprostřením a zhutněním plochy jednotlivě do 100 m2, po zhutnění tl. 150 mm</t>
  </si>
  <si>
    <t>176</t>
  </si>
  <si>
    <t>89</t>
  </si>
  <si>
    <t>564750101</t>
  </si>
  <si>
    <t>Podklad nebo kryt z kameniva drceného vel. 16-32 mm s rozprostřením a zhutněním plochy jednotlivě do 100 m2, po zhutnění tl. 150 mm</t>
  </si>
  <si>
    <t>178</t>
  </si>
  <si>
    <t>Úpravy povrchů, podlahy a osazování výplní</t>
  </si>
  <si>
    <t>612142001</t>
  </si>
  <si>
    <t>Pletivo vnitřních ploch v ploše nebo pruzích, na plném podkladu sklovláknité vtlačené do tmelu včetně tmelu stěn u přechodu konstrukce a PUR desky</t>
  </si>
  <si>
    <t>180</t>
  </si>
  <si>
    <t>0,68*3,15*19</t>
  </si>
  <si>
    <t>91</t>
  </si>
  <si>
    <t>612341121R</t>
  </si>
  <si>
    <t>Omítka sádrová nebo vápenosádrová vnitřních ploch nanášená ručně jednovrstvá, tloušťky do 10 mm hladká svislých konstrukcí stěn vč syst lišt a prvků</t>
  </si>
  <si>
    <t>182</t>
  </si>
  <si>
    <t>412,514</t>
  </si>
  <si>
    <t>-32,082</t>
  </si>
  <si>
    <t>-3,15*(2,4+2,335+0,6)*2</t>
  </si>
  <si>
    <t>-2,78*(2,4++2,335+0,6)*2</t>
  </si>
  <si>
    <t>-3,15*(2,5+0,6*2)*4</t>
  </si>
  <si>
    <t>2,78*(2,5+0,6*2)*6</t>
  </si>
  <si>
    <t>517,459*2</t>
  </si>
  <si>
    <t>-3,15*(0,9+3,235)</t>
  </si>
  <si>
    <t>-3,15*(3,255*2+2,063+1,825)*2+0,9*2,1*2</t>
  </si>
  <si>
    <t>-3,15*1,843*2</t>
  </si>
  <si>
    <t>-2,78*1,843*6</t>
  </si>
  <si>
    <t>2*(23,127+9,472)</t>
  </si>
  <si>
    <t>6221430R1</t>
  </si>
  <si>
    <t>X11 - soklová podmítková lišta,,kompl prov D+M dle podrobného popisu v tabulce</t>
  </si>
  <si>
    <t>184</t>
  </si>
  <si>
    <t>93</t>
  </si>
  <si>
    <t>62264500R</t>
  </si>
  <si>
    <t>Kamenické opracování povrchu betonu lodžie pemrlováním podlaha</t>
  </si>
  <si>
    <t>186</t>
  </si>
  <si>
    <t>P2.7</t>
  </si>
  <si>
    <t>3,78*10+4,33*2</t>
  </si>
  <si>
    <t>631311115</t>
  </si>
  <si>
    <t>Mazanina z betonu prostého bez zvýšených nároků na prostředí tl. přes 50 do 80 mm tř. C 20/25</t>
  </si>
  <si>
    <t>188</t>
  </si>
  <si>
    <t>koupelny - P1.2 a P2.2</t>
  </si>
  <si>
    <t>(48,36-0,9*0,9*8)*0,053</t>
  </si>
  <si>
    <t>(39,21-0,9*0,9*6)*0,063</t>
  </si>
  <si>
    <t>sprcha</t>
  </si>
  <si>
    <t>0,9*0,9*(0,033+0,053)*0,5*8</t>
  </si>
  <si>
    <t>0,9*0,9*(0,043+0,063)*0,5*6</t>
  </si>
  <si>
    <t>P1.4</t>
  </si>
  <si>
    <t>27,96*0,057</t>
  </si>
  <si>
    <t>95</t>
  </si>
  <si>
    <t>631311124</t>
  </si>
  <si>
    <t>Mazanina z betonu prostého bez zvýšených nároků na prostředí tl. přes 80 do 120 mm tř. C 16/20</t>
  </si>
  <si>
    <t>190</t>
  </si>
  <si>
    <t>(40,565*12,535-2,015*3,215-0,8*0,97*2)*0,1</t>
  </si>
  <si>
    <t>2,765*4,375*0,1</t>
  </si>
  <si>
    <t>631311125</t>
  </si>
  <si>
    <t>Mazanina z betonu prostého bez zvýšených nároků na prostředí tl. přes 80 do 120 mm tř. C 20/25</t>
  </si>
  <si>
    <t>192</t>
  </si>
  <si>
    <t>P1.6</t>
  </si>
  <si>
    <t>7,172*0,099</t>
  </si>
  <si>
    <t>97</t>
  </si>
  <si>
    <t>631319171</t>
  </si>
  <si>
    <t>Příplatek k cenám mazanin za stržení povrchu spodní vrstvy mazaniny latí před vložením výztuže nebo pletiva pro tl. obou vrstev mazaniny přes 50 do 80 mm</t>
  </si>
  <si>
    <t>194</t>
  </si>
  <si>
    <t>631319173</t>
  </si>
  <si>
    <t>Příplatek k cenám mazanin za stržení povrchu spodní vrstvy mazaniny latí před vložením výztuže nebo pletiva pro tl. obou vrstev mazaniny přes 80 do 120 mm</t>
  </si>
  <si>
    <t>196</t>
  </si>
  <si>
    <t>99</t>
  </si>
  <si>
    <t>6313192R1</t>
  </si>
  <si>
    <t>Úprava v betonu pro osazení zapuštěné venkovní rohože vel 1600x600 mm</t>
  </si>
  <si>
    <t>198</t>
  </si>
  <si>
    <t>631362021</t>
  </si>
  <si>
    <t>Výztuž mazanin ze svařovaných sítí z drátů typu KARI</t>
  </si>
  <si>
    <t>200</t>
  </si>
  <si>
    <t>koupelny</t>
  </si>
  <si>
    <t>(48,36+39,21)*1,3*0,00308</t>
  </si>
  <si>
    <t>27,96*1,3*0,00308</t>
  </si>
  <si>
    <t>7,172*1,3*0,0079</t>
  </si>
  <si>
    <t>101</t>
  </si>
  <si>
    <t>632441219</t>
  </si>
  <si>
    <t>Potěr anhydritový samonivelační litý tř. C 25, tl. přes 40 do 45 mm</t>
  </si>
  <si>
    <t>202</t>
  </si>
  <si>
    <t>tl 45 mm</t>
  </si>
  <si>
    <t>208,42+32,94</t>
  </si>
  <si>
    <t>632441220</t>
  </si>
  <si>
    <t>Potěr anhydritový samonivelační litý tř. C 25, tl. přes 45 do 50 mm</t>
  </si>
  <si>
    <t>204</t>
  </si>
  <si>
    <t>tl 47 mm</t>
  </si>
  <si>
    <t>199,42+83,79+39,54</t>
  </si>
  <si>
    <t>103</t>
  </si>
  <si>
    <t>632451031</t>
  </si>
  <si>
    <t>Potěr cementový vyrovnávací z malty (MC-15) v ploše tl. 10 mm</t>
  </si>
  <si>
    <t>206</t>
  </si>
  <si>
    <t>40,565*12,535</t>
  </si>
  <si>
    <t>63245103R</t>
  </si>
  <si>
    <t>Potěr cementový vyrovnávací z malty (MC-15) v ploše o průměrné (střední) tl. 10 až 40 mm</t>
  </si>
  <si>
    <t>208</t>
  </si>
  <si>
    <t>P3.1+2</t>
  </si>
  <si>
    <t>39,805*11,776-0,79*3,935*10-0,725*5,41*2</t>
  </si>
  <si>
    <t>-3,274*2,035</t>
  </si>
  <si>
    <t>-0,7*0,7</t>
  </si>
  <si>
    <t>-1,17*1,17*4</t>
  </si>
  <si>
    <t>105</t>
  </si>
  <si>
    <t>632451101</t>
  </si>
  <si>
    <t>Potěr anhydritový samonivelační tloušťky tl 2 až 5 mm</t>
  </si>
  <si>
    <t>210</t>
  </si>
  <si>
    <t>199,42+83,79+208,42+32,94</t>
  </si>
  <si>
    <t>4,161</t>
  </si>
  <si>
    <t>632451416</t>
  </si>
  <si>
    <t>Potěr pískocementový běžný tl. do 10 mm tř. C 25</t>
  </si>
  <si>
    <t>212</t>
  </si>
  <si>
    <t>P2.2</t>
  </si>
  <si>
    <t>48,36</t>
  </si>
  <si>
    <t>107</t>
  </si>
  <si>
    <t>214</t>
  </si>
  <si>
    <t>27,96</t>
  </si>
  <si>
    <t>632</t>
  </si>
  <si>
    <t>NEOBSAZENO</t>
  </si>
  <si>
    <t>216</t>
  </si>
  <si>
    <t>109</t>
  </si>
  <si>
    <t>632481213</t>
  </si>
  <si>
    <t>Separační vrstva k oddělení podlahových vrstev z polyetylénové fólie</t>
  </si>
  <si>
    <t>218</t>
  </si>
  <si>
    <t>679,64</t>
  </si>
  <si>
    <t>7,172</t>
  </si>
  <si>
    <t>634112117</t>
  </si>
  <si>
    <t>Obvodová dilatace mezi stěnou a mazaninou nebo potěrem podlahovým páskem z pěnového PE tl. do 10 mm</t>
  </si>
  <si>
    <t>220</t>
  </si>
  <si>
    <t>111</t>
  </si>
  <si>
    <t>637121111</t>
  </si>
  <si>
    <t>Okapový chodník z kameniva s udusáním a urovnáním povrchu z kačírku tl. do 100 mm (tl 74 mm)</t>
  </si>
  <si>
    <t>222</t>
  </si>
  <si>
    <t>dle det 06</t>
  </si>
  <si>
    <t>0,217*(3,875*12+3,92*4)</t>
  </si>
  <si>
    <t>Ostatní konstrukce a práce, bourání</t>
  </si>
  <si>
    <t>941221111</t>
  </si>
  <si>
    <t>Lešení řadové rámové těžké pracovní s podlahami s provozním zatížením tř. 4 do 300 kg/m2 šířky tř. SW09 od 0,9 do 1,2 m, výšky do 10 m montáž</t>
  </si>
  <si>
    <t>224</t>
  </si>
  <si>
    <t>(43,925+15,735)*5,6</t>
  </si>
  <si>
    <t>113</t>
  </si>
  <si>
    <t>941221211</t>
  </si>
  <si>
    <t>Lešení řadové rámové těžké pracovní s podlahami s provozním zatížením tř. 4 do 300 kg/m2 šířky tř. SW09 od 0,9 do 1,2 m, výšky do 10 m příplatek k ceně za každý den použití</t>
  </si>
  <si>
    <t>226</t>
  </si>
  <si>
    <t>(30+31+30)*334,096</t>
  </si>
  <si>
    <t>941221811</t>
  </si>
  <si>
    <t>Lešení řadové rámové těžké pracovní s podlahami s provozním zatížením tř. 4 do 300 kg/m2 šířky tř. SW09 od 0,9 do 1,2 m, výšky do 10 m demontáž</t>
  </si>
  <si>
    <t>228</t>
  </si>
  <si>
    <t>115</t>
  </si>
  <si>
    <t>944511111</t>
  </si>
  <si>
    <t>Síť ochranná zavěšená na konstrukci lešení z textilie z umělých vláken montáž</t>
  </si>
  <si>
    <t>230</t>
  </si>
  <si>
    <t>944511211</t>
  </si>
  <si>
    <t>Síť ochranná zavěšená na konstrukci lešení z textilie z umělých vláken příplatek k ceně za každý den použití</t>
  </si>
  <si>
    <t>232</t>
  </si>
  <si>
    <t>117</t>
  </si>
  <si>
    <t>944511811</t>
  </si>
  <si>
    <t>Síť ochranná zavěšená na konstrukci lešení z textilie z umělých vláken demontáž</t>
  </si>
  <si>
    <t>234</t>
  </si>
  <si>
    <t>952901111</t>
  </si>
  <si>
    <t>Vyčištění budov nebo objektů před předáním do užívání budov bytové nebo občanské výstavby, světlé výšky podlaží do 4 m</t>
  </si>
  <si>
    <t>236</t>
  </si>
  <si>
    <t>12,296*40,325*2</t>
  </si>
  <si>
    <t>119</t>
  </si>
  <si>
    <t>9531210R1</t>
  </si>
  <si>
    <t>Smykový nerezový trn VRd,min=15kN-D+M</t>
  </si>
  <si>
    <t>238</t>
  </si>
  <si>
    <t>16+16</t>
  </si>
  <si>
    <t>9531210R6</t>
  </si>
  <si>
    <t>X3 - akustické odhlučnění výtahu,kompl prov D+M dle podrobného popisu v tabulce</t>
  </si>
  <si>
    <t>240</t>
  </si>
  <si>
    <t>121</t>
  </si>
  <si>
    <t>953312113</t>
  </si>
  <si>
    <t>Vložky svislé do dilatačních spár z polystyrenových desek fasádních včetně dodání a osazení, v jakémkoliv zdivu přes 20 do 30 mm</t>
  </si>
  <si>
    <t>242</t>
  </si>
  <si>
    <t>mezi zákl pásy a podkl beton</t>
  </si>
  <si>
    <t>0,1*2*(2,515+4,305)*2</t>
  </si>
  <si>
    <t>0,1*2*(2,515+5,83)*2</t>
  </si>
  <si>
    <t>0,1*2*(3,055+3,045+4,305*2)</t>
  </si>
  <si>
    <t>0,1*2*(3,15+5,83)*2</t>
  </si>
  <si>
    <t>0,1*2*(2,755+1,92+3,71+2,755+2,64*2)</t>
  </si>
  <si>
    <t>0,1*2*(2,925*2+4,305+25,83)</t>
  </si>
  <si>
    <t>0,1*2*(2,775*2+3,615+1,93+1,82+2,775)</t>
  </si>
  <si>
    <t>0,1*2*(4,305+3,05+0,72+3,55+3,015+4,31)*2</t>
  </si>
  <si>
    <t>0,1*2*(2,64+3,71+1,92+2,1+2,665+3,71)*2</t>
  </si>
  <si>
    <t>95331212R</t>
  </si>
  <si>
    <t>Vložení pásku pod betonovou fasádu z desek extrudovaných včetně dodání</t>
  </si>
  <si>
    <t>244</t>
  </si>
  <si>
    <t>(0,685+3,703+3,475+1,108)*4*0,2</t>
  </si>
  <si>
    <t>(1,108*2+3,475)*7*0,2</t>
  </si>
  <si>
    <t>1,35*2*0,5*2</t>
  </si>
  <si>
    <t>123</t>
  </si>
  <si>
    <t>953611115</t>
  </si>
  <si>
    <t>Schodišťový prvek pro útlum kročejového hluku nosný a zvukově izolační-akustický box Vrd,min=50kN-D+M</t>
  </si>
  <si>
    <t>246</t>
  </si>
  <si>
    <t>953921111</t>
  </si>
  <si>
    <t>Dlaždice betonové na sucho kladené jednotlivě volně s mezerami pod stavitelné podložky dřevěné terasy,vel 300x300x40 mm</t>
  </si>
  <si>
    <t>248</t>
  </si>
  <si>
    <t>74,781*3,2/4</t>
  </si>
  <si>
    <t>125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</si>
  <si>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</si>
  <si>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</si>
  <si>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250</t>
  </si>
  <si>
    <t>prvek pro kotvení sloupků balkonu</t>
  </si>
  <si>
    <t>M</t>
  </si>
  <si>
    <t>1361100R</t>
  </si>
  <si>
    <t>252</t>
  </si>
  <si>
    <t>127</t>
  </si>
  <si>
    <t>953943211</t>
  </si>
  <si>
    <t>X6 - Osazování drobných kovových předmětů kotvených do stěny hasicího přístroje</t>
  </si>
  <si>
    <t>254</t>
  </si>
  <si>
    <t>44932114</t>
  </si>
  <si>
    <t>přístroj hasicí ruční práškový s hasicí schopností 21A</t>
  </si>
  <si>
    <t>256</t>
  </si>
  <si>
    <t>129</t>
  </si>
  <si>
    <t>44932211</t>
  </si>
  <si>
    <t>přístroj hasicí ruční sněhový CO2 s hasící schopností 55B</t>
  </si>
  <si>
    <t>258</t>
  </si>
  <si>
    <t>44932114-1</t>
  </si>
  <si>
    <t>přístroj hasicí ruční práškový s hasicí schopností 34A</t>
  </si>
  <si>
    <t>260</t>
  </si>
  <si>
    <t>131</t>
  </si>
  <si>
    <t>953943R02</t>
  </si>
  <si>
    <t>X5 - Atypický větrací otvor s mřížkou / síťkou proti hmyzu,prvek kompletizovanýkompl prov D+M dle podrobného popisu v tabulce</t>
  </si>
  <si>
    <t>262</t>
  </si>
  <si>
    <t>953943R03</t>
  </si>
  <si>
    <t>X7 - nápis nad vstupními dveřmi - název objektu,prvek kompletizovaný,kompl prov D+M dle podrobného popisu v tabulce</t>
  </si>
  <si>
    <t>264</t>
  </si>
  <si>
    <t>133</t>
  </si>
  <si>
    <t>953943R04</t>
  </si>
  <si>
    <t>X8 - Dočasná konstrukce pro montáž výtahu - ocelový válcovaný profil,prvek kompletizovaný,kompl prov D+M dle podrobného popisu v tabulce</t>
  </si>
  <si>
    <t>266</t>
  </si>
  <si>
    <t>953943R05</t>
  </si>
  <si>
    <t>X9 - nerezový náběhový klín levý - sprchové kouty,prvek kompletizovaný,kompl prov D+M dle podrobného popisu v tabulce</t>
  </si>
  <si>
    <t>268</t>
  </si>
  <si>
    <t>135</t>
  </si>
  <si>
    <t>953943R06</t>
  </si>
  <si>
    <t>X10 - nerezový náběhový klín pravý - sprchové kouty,prvek kompletizovaný,kompl prov D+M dle podrobného popisu v tabulce</t>
  </si>
  <si>
    <t>270</t>
  </si>
  <si>
    <t>953943R07</t>
  </si>
  <si>
    <t>X12 - číslo popisné a číslo orientační,kompl prov D+M dle podrobného popisu v tabulce</t>
  </si>
  <si>
    <t>272</t>
  </si>
  <si>
    <t>137</t>
  </si>
  <si>
    <t>953943R08</t>
  </si>
  <si>
    <t>X16 - kolejnice na závěsy kratší,prvek kompletizovaný,kompl prov D+M dle podrobného popisu v tabulce</t>
  </si>
  <si>
    <t>274</t>
  </si>
  <si>
    <t>953943R09</t>
  </si>
  <si>
    <t>X17 - sprchový závěs s nerezovou kolejnicí,prvek kompletizovaný,kompl prov D+M dle podrobného popisu v tabulce</t>
  </si>
  <si>
    <t>276</t>
  </si>
  <si>
    <t>139</t>
  </si>
  <si>
    <t>953943R10</t>
  </si>
  <si>
    <t>X18 - závěsy 1NP byty,prvek kompletizovaný,kompl prov D+M dle podrobného popisu v tabulce</t>
  </si>
  <si>
    <t>278</t>
  </si>
  <si>
    <t>953943R11</t>
  </si>
  <si>
    <t>X19 - závěsy 2NP byty,prvek kompletizovaný,kompl prov D+M dle podrobného popisu v tabulce</t>
  </si>
  <si>
    <t>280</t>
  </si>
  <si>
    <t>141</t>
  </si>
  <si>
    <t>953943R12</t>
  </si>
  <si>
    <t>X20 - záclony 1NP byty a komcové místnosti,prvek kompletizovaný,kompl prov D+M dle podrobného popisu v tabulce</t>
  </si>
  <si>
    <t>282</t>
  </si>
  <si>
    <t>953943R13</t>
  </si>
  <si>
    <t>X21 - záclony 2NP byty a koncové místnosti,prvek kompletizovaný,kompl prov D+M dle podrobného popisu v tabulce</t>
  </si>
  <si>
    <t>284</t>
  </si>
  <si>
    <t>143</t>
  </si>
  <si>
    <t>953943R14</t>
  </si>
  <si>
    <t>X23 - závěsy ve společenské místnostii,prvek kompletizovaný,kompl prov D+M dle podrobného popisu v tabulce</t>
  </si>
  <si>
    <t>286</t>
  </si>
  <si>
    <t>953943R15</t>
  </si>
  <si>
    <t>X24 - závěsy ve společenské místnostii,prvek kompletizovaný,kompl prov D+M dle podrobného popisu v tabulce</t>
  </si>
  <si>
    <t>288</t>
  </si>
  <si>
    <t>145</t>
  </si>
  <si>
    <t>953943R16</t>
  </si>
  <si>
    <t>X25 - závěsy ve společenské místnostii,prvek kompletizovaný,kompl prov D+M dle podrobného popisu v tabulce</t>
  </si>
  <si>
    <t>290</t>
  </si>
  <si>
    <t>953943R17</t>
  </si>
  <si>
    <t>X26 - závěsy ve společenské místnostii,prvek kompletizovaný,kompl prov D+M dle podrobného popisu v tabulce</t>
  </si>
  <si>
    <t>292</t>
  </si>
  <si>
    <t>147</t>
  </si>
  <si>
    <t>953943R18</t>
  </si>
  <si>
    <t>X27 - koupelnový žebřík,prvek kompletizovaný,kompl prov D+M dle podrobného popisu v tabulce</t>
  </si>
  <si>
    <t>294</t>
  </si>
  <si>
    <t>95394532R</t>
  </si>
  <si>
    <t>Kotva do fasády četně vyvrtání otvoru pro malá a střední zatížení průměru 10 mm, užitné délky do 100 mm-Sklolaminátová kotva R10mm</t>
  </si>
  <si>
    <t>296</t>
  </si>
  <si>
    <t>160+160</t>
  </si>
  <si>
    <t>149</t>
  </si>
  <si>
    <t>953961114</t>
  </si>
  <si>
    <t>Trn R16 D+M s vyvrtáním otvoru do betonu, železobetonu nebo tvrdého kamene tmel, velikost M 16, hloubka 125 mm</t>
  </si>
  <si>
    <t>298</t>
  </si>
  <si>
    <t>974082115</t>
  </si>
  <si>
    <t>Vysekání rýh v omítce vápenné nebo vápenocementové stěn, šířky 100 mm pro zapuštěný sokl</t>
  </si>
  <si>
    <t>300</t>
  </si>
  <si>
    <t>151</t>
  </si>
  <si>
    <t>97408211R</t>
  </si>
  <si>
    <t>Vysekání rýh v omítce vápenné nebo vápenocementové stěn, šířky 215 mm pro zapuštěný sokl</t>
  </si>
  <si>
    <t>302</t>
  </si>
  <si>
    <t>19,2+155,776</t>
  </si>
  <si>
    <t>422</t>
  </si>
  <si>
    <t>977151113</t>
  </si>
  <si>
    <t>Jádrové vrty diamantovými korunkami do stavebních materiálů D přes 40 do 50 mm</t>
  </si>
  <si>
    <t>-663820399</t>
  </si>
  <si>
    <t>betonové stěny</t>
  </si>
  <si>
    <t>0,2*64</t>
  </si>
  <si>
    <t>998</t>
  </si>
  <si>
    <t>Přesun hmot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</si>
  <si>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</si>
  <si>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</si>
  <si>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304</t>
  </si>
  <si>
    <t>PSV</t>
  </si>
  <si>
    <t>Práce a dodávky PSV</t>
  </si>
  <si>
    <t>711</t>
  </si>
  <si>
    <t>Izolace proti vodě, vlhkosti a plynům</t>
  </si>
  <si>
    <t>153</t>
  </si>
  <si>
    <t>711111001</t>
  </si>
  <si>
    <t>Provedení izolace proti zemní vlhkosti natěradly a tmely za studena na ploše vodorovné V nátěrem penetračním</t>
  </si>
  <si>
    <t>306</t>
  </si>
  <si>
    <t>11163153</t>
  </si>
  <si>
    <t>emulze asfaltová penetrační</t>
  </si>
  <si>
    <t>litr</t>
  </si>
  <si>
    <t>308</t>
  </si>
  <si>
    <t>508,482*0,32 "Přepočtené koeficientem množství</t>
  </si>
  <si>
    <t>155</t>
  </si>
  <si>
    <t>711112001</t>
  </si>
  <si>
    <t>Provedení izolace proti zemní vlhkosti natěradly a tmely za studena na ploše svislé S nátěrem penetračním</t>
  </si>
  <si>
    <t>310</t>
  </si>
  <si>
    <t>0,916*2*(12,535+40,565)</t>
  </si>
  <si>
    <t>0,93*2*(2,765+4,375)</t>
  </si>
  <si>
    <t>312</t>
  </si>
  <si>
    <t>110,559*0,34 "Přepočtené koeficientem množství</t>
  </si>
  <si>
    <t>157</t>
  </si>
  <si>
    <t>711113115</t>
  </si>
  <si>
    <t>Izolace proti zemní vlhkosti natěradly a tmely za studena na ploše vodorovné V těsnicí hmotou dvousložkovou na bázi polymery modifikované živice vč syst prvků a úpravy rohů a koutů</t>
  </si>
  <si>
    <t>314</t>
  </si>
  <si>
    <t>39,21+27,96+48,36</t>
  </si>
  <si>
    <t>0,1*167,896</t>
  </si>
  <si>
    <t>711113125</t>
  </si>
  <si>
    <t>Izolace proti zemní vlhkosti natěradly a tmely za studena na ploše svislé S těsnicí hmotou dvousložkovou na bázi polymery modifikované živice vč syst prvků a úpravy rohů a koutů</t>
  </si>
  <si>
    <t>316</t>
  </si>
  <si>
    <t>159</t>
  </si>
  <si>
    <t>711141559</t>
  </si>
  <si>
    <t>Provedení izolace proti zemní vlhkosti pásy přitavením NAIP na ploše vodorovné V</t>
  </si>
  <si>
    <t>318</t>
  </si>
  <si>
    <t>508,482*2</t>
  </si>
  <si>
    <t>62853004</t>
  </si>
  <si>
    <t>pás asfaltový natavitelný modifikovaný SBS s vložkou ze skleněné tkaniny a spalitelnou PE fólií nebo jemnozrnným minerálním posypem na horním povrchu tl 4,0mm-např Glastek 40 speciál mineral</t>
  </si>
  <si>
    <t>320</t>
  </si>
  <si>
    <t>508,482*1,1655 "Přepočtené koeficientem množství</t>
  </si>
  <si>
    <t>161</t>
  </si>
  <si>
    <t>62855001</t>
  </si>
  <si>
    <t>pás asfaltový natavitelný modifikovaný SBS s vložkou z polyesterové rohože a spalitelnou PE fólií nebo jemnozrnným minerálním posypem na horním povrchu tl 4,0mm-např Elastek 40 speciál mineral</t>
  </si>
  <si>
    <t>322</t>
  </si>
  <si>
    <t>324</t>
  </si>
  <si>
    <t>7,172+0,2*5,515</t>
  </si>
  <si>
    <t>P1.7</t>
  </si>
  <si>
    <t>38,319+0,2*(5,515*9+6,99*2)</t>
  </si>
  <si>
    <t>163</t>
  </si>
  <si>
    <t>326</t>
  </si>
  <si>
    <t>59,317*1,1655 "Přepočtené koeficientem množství</t>
  </si>
  <si>
    <t>711142559</t>
  </si>
  <si>
    <t>Provedení izolace proti zemní vlhkosti pásy přitavením NAIP na ploše svislé S</t>
  </si>
  <si>
    <t>328</t>
  </si>
  <si>
    <t>110,559*2</t>
  </si>
  <si>
    <t>165</t>
  </si>
  <si>
    <t>330</t>
  </si>
  <si>
    <t>110,559*1,221 "Přepočtené koeficientem množství</t>
  </si>
  <si>
    <t>332</t>
  </si>
  <si>
    <t>167</t>
  </si>
  <si>
    <t>334</t>
  </si>
  <si>
    <t>dle det 06 tl 60 mm</t>
  </si>
  <si>
    <t>0,5*(0,725*4+0,79*2*10+3,355*12+3,183*4)</t>
  </si>
  <si>
    <t>0,2*71,692</t>
  </si>
  <si>
    <t>vnitřní strana u zdiva</t>
  </si>
  <si>
    <t>(0,15+0,185)*69,634</t>
  </si>
  <si>
    <t>pod kačírek -okap chodníček</t>
  </si>
  <si>
    <t>(0,074+0,09+0,217)*(3,875*12+3,92*4)</t>
  </si>
  <si>
    <t>336</t>
  </si>
  <si>
    <t>97,202*1,2 "Přepočtené koeficientem množství</t>
  </si>
  <si>
    <t>169</t>
  </si>
  <si>
    <t>711491172</t>
  </si>
  <si>
    <t>Provedení doplňků izolace proti vodě textilií na ploše vodorovné V vrstva ochranná</t>
  </si>
  <si>
    <t>338</t>
  </si>
  <si>
    <t>508,482</t>
  </si>
  <si>
    <t>P1.5</t>
  </si>
  <si>
    <t>3,275*2,165+0,2*2*(3,275+2,165)</t>
  </si>
  <si>
    <t>38,319+0,5*106,14</t>
  </si>
  <si>
    <t>2615261170</t>
  </si>
  <si>
    <t>netkaná geotextilie 500g/m2 (role/50m2)</t>
  </si>
  <si>
    <t>340</t>
  </si>
  <si>
    <t>609,137*1,05 "Přepočtené koeficientem množství</t>
  </si>
  <si>
    <t>171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</si>
  <si>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</si>
  <si>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</si>
  <si>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</si>
  <si>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342</t>
  </si>
  <si>
    <t>712</t>
  </si>
  <si>
    <t>Povlakové krytiny</t>
  </si>
  <si>
    <t>712311101</t>
  </si>
  <si>
    <t>Provedení povlakové krytiny střech plochých do 10° natěradly a tmely za studena nátěrem lakem penetračním nebo asfaltovým</t>
  </si>
  <si>
    <t>344</t>
  </si>
  <si>
    <t>0,25*2*(9,162+36,9035)</t>
  </si>
  <si>
    <t>0,32*2*(39,805+11,776)</t>
  </si>
  <si>
    <t>(1,45*1,6+1,1*2,1)*2</t>
  </si>
  <si>
    <t>173</t>
  </si>
  <si>
    <t>346</t>
  </si>
  <si>
    <t>508,291*0,32 "Přepočtené koeficientem množství</t>
  </si>
  <si>
    <t>712341559</t>
  </si>
  <si>
    <t>Provedení povlakové krytiny střech plochých do 10° pásy přitavením NAIP v plné ploše</t>
  </si>
  <si>
    <t>348</t>
  </si>
  <si>
    <t>175</t>
  </si>
  <si>
    <t>101015100R</t>
  </si>
  <si>
    <t>pás z SBS modifikovaného asfaltu s nosnou vložkou z AL folie kašírovanou skleněnými vlákny</t>
  </si>
  <si>
    <t>350</t>
  </si>
  <si>
    <t>423,15*1,1655 "Přepočtené koeficientem množství</t>
  </si>
  <si>
    <t>712361705</t>
  </si>
  <si>
    <t>Provedení povlakové krytiny střech plochých do 10° fólií lepená se svařovanými spoji</t>
  </si>
  <si>
    <t>352</t>
  </si>
  <si>
    <t>177</t>
  </si>
  <si>
    <t>28342833</t>
  </si>
  <si>
    <t>fólie hydroizolační střešní TPO (FPO) určená ke stabilizaci přitížením a do vegetačních střech tl 2,0mm</t>
  </si>
  <si>
    <t>354</t>
  </si>
  <si>
    <t>712391171</t>
  </si>
  <si>
    <t>Provedení povlakové krytiny střech plochých do 10° -ostatní práce provedení vrstvy textilní podkladní</t>
  </si>
  <si>
    <t>356</t>
  </si>
  <si>
    <t>179</t>
  </si>
  <si>
    <t>358</t>
  </si>
  <si>
    <t>452,246*1,155 "Přepočtené koeficientem množství</t>
  </si>
  <si>
    <t>712391172</t>
  </si>
  <si>
    <t>Provedení povlakové krytiny střech plochých do 10° -ostatní práce provedení vrstvy textilní ochranné</t>
  </si>
  <si>
    <t>360</t>
  </si>
  <si>
    <t>181</t>
  </si>
  <si>
    <t>2615261100</t>
  </si>
  <si>
    <t>netkaná geotextilie 300g/m2 (role/50m2)</t>
  </si>
  <si>
    <t>362</t>
  </si>
  <si>
    <t>712771331</t>
  </si>
  <si>
    <t>Provedení hydroakumulační vrstvy vegetační střechy z plastových nopových fólií s perforací, kladených volně na sraz, sklon střechy do 5°</t>
  </si>
  <si>
    <t>364</t>
  </si>
  <si>
    <t>39,805*11,776-0,79*3,935*10-0,725*4,41*2</t>
  </si>
  <si>
    <t>183</t>
  </si>
  <si>
    <t>DEK.2640240904</t>
  </si>
  <si>
    <t>HDPE nopová fólie v 40 mms prforací v horním povrchu,horní i spodní povrch kašírovaný PP textílií např GREENDEK 40 vegetační kompozit (0,82x1,75m)</t>
  </si>
  <si>
    <t>366</t>
  </si>
  <si>
    <t>712771401</t>
  </si>
  <si>
    <t>Provedení vegetační vrstvy vegetační střechy ze substrátu, tloušťky do 100 mm, sklon střechy do 5°</t>
  </si>
  <si>
    <t>368</t>
  </si>
  <si>
    <t>185</t>
  </si>
  <si>
    <t>10321001</t>
  </si>
  <si>
    <t>substrát vegetačních střech extenzivní suchomilných rostlin</t>
  </si>
  <si>
    <t>370</t>
  </si>
  <si>
    <t>240*0,08</t>
  </si>
  <si>
    <t>712771521</t>
  </si>
  <si>
    <t>Založení vegetace vegetační střechy položením vegetační nebo trávníkové rohože, sklon střechy do 5°</t>
  </si>
  <si>
    <t>372</t>
  </si>
  <si>
    <t>187</t>
  </si>
  <si>
    <t>69334504</t>
  </si>
  <si>
    <t>koberec rozchodníkový vegetačních střech</t>
  </si>
  <si>
    <t>374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</si>
  <si>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</si>
  <si>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</si>
  <si>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376</t>
  </si>
  <si>
    <t>189</t>
  </si>
  <si>
    <t>58337403</t>
  </si>
  <si>
    <t>kamenivo dekorační (kačírek) frakce 16/32</t>
  </si>
  <si>
    <t>378</t>
  </si>
  <si>
    <t>2,702*1,6524 "Přepočtené koeficientem množství</t>
  </si>
  <si>
    <t>71277161R</t>
  </si>
  <si>
    <t>Systémový profil zapažující vegetační souvrství střechy,kompl prov D+M</t>
  </si>
  <si>
    <t>380</t>
  </si>
  <si>
    <t>191</t>
  </si>
  <si>
    <t>712841559</t>
  </si>
  <si>
    <t>Provedení povlakové krytiny střech samostatným vytažením izolačního povlaku pásy přitavením na konstrukce převyšující úroveň střechy, NAIP</t>
  </si>
  <si>
    <t>382</t>
  </si>
  <si>
    <t>384</t>
  </si>
  <si>
    <t>85,157*1,2 "Přepočtené koeficientem množství</t>
  </si>
  <si>
    <t>193</t>
  </si>
  <si>
    <t>712861705</t>
  </si>
  <si>
    <t>Provedení povlakové krytiny střech samostatným vytažením izolačního povlaku fólií na konstrukce převyšující úroveň střechy, přilepenou se svařovanými spoji</t>
  </si>
  <si>
    <t>386</t>
  </si>
  <si>
    <t>388</t>
  </si>
  <si>
    <t>29,096*1,2 "Přepočtené koeficientem množství</t>
  </si>
  <si>
    <t>195</t>
  </si>
  <si>
    <t>998712212</t>
  </si>
  <si>
    <t>Přesun hmot pro povlakové krytiny stanovený procentní sazbou (%) z ceny vodorovná dopravní vzdálenost do 50 m s omezením mechanizace v objektech výšky přes 6 do 12 m</t>
  </si>
  <si>
    <t>390</t>
  </si>
  <si>
    <t>713</t>
  </si>
  <si>
    <t>Izolace tepelné</t>
  </si>
  <si>
    <t>713121111</t>
  </si>
  <si>
    <t>Montáž tepelné izolace podlah deskam (izolační materiál ve specifikaci) kladenými volně jednovrstvá</t>
  </si>
  <si>
    <t>392</t>
  </si>
  <si>
    <t>EPS 70 mm</t>
  </si>
  <si>
    <t>208,42+48,36+39,54+32,94</t>
  </si>
  <si>
    <t>EPS tl 80 mm</t>
  </si>
  <si>
    <t>199,42+39,21+83,79+27,96</t>
  </si>
  <si>
    <t>pěnosklo</t>
  </si>
  <si>
    <t>7,172+38,319</t>
  </si>
  <si>
    <t>EPS T35000</t>
  </si>
  <si>
    <t>199,42+39,21+83,79+27,96+208,42+48,36+39,54+32,94</t>
  </si>
  <si>
    <t>197</t>
  </si>
  <si>
    <t>28375911</t>
  </si>
  <si>
    <t>deska EPS 150 pro konstrukce s vysokým zatížením λ=0,035 tl 70mm</t>
  </si>
  <si>
    <t>394</t>
  </si>
  <si>
    <t>329,26*1,05 "Přepočtené koeficientem množství</t>
  </si>
  <si>
    <t>28375912</t>
  </si>
  <si>
    <t>deska EPS 150 pro konstrukce s vysokým zatížením λ=0,035 tl 80mm</t>
  </si>
  <si>
    <t>396</t>
  </si>
  <si>
    <t>350,38*1,05 "Přepočtené koeficientem množství</t>
  </si>
  <si>
    <t>199</t>
  </si>
  <si>
    <t>28376554</t>
  </si>
  <si>
    <t>deska polystyrénová pro snížení kročejového hluku (max. zatížení 4 kN/m2) tl 40mm</t>
  </si>
  <si>
    <t>398</t>
  </si>
  <si>
    <t>679,64*1,02 "Přepočtené koeficientem množství</t>
  </si>
  <si>
    <t>6348228R1</t>
  </si>
  <si>
    <t>deska tepelně izolační z pěnového skla ve spádu tl 90-55 mm</t>
  </si>
  <si>
    <t>400</t>
  </si>
  <si>
    <t>201</t>
  </si>
  <si>
    <t>71313114R</t>
  </si>
  <si>
    <t>Montáž tepelné izolace stavebních konstrukcí-doplňky a konstrukční součásti pro zateplení svislých částí stěn deskami (izolační materiál ve specifikaci) lepením celoplošně bez mechanického kotvení dle detailu</t>
  </si>
  <si>
    <t>402</t>
  </si>
  <si>
    <t>dle det 10,15</t>
  </si>
  <si>
    <t>u svislých stěn u dveří na terasu,lodžie a vstupní dveře</t>
  </si>
  <si>
    <t>3,15*12*2*2</t>
  </si>
  <si>
    <t>2837230R2</t>
  </si>
  <si>
    <t>blok z EPS Grey 100 š 230 mm, tl 100 mm</t>
  </si>
  <si>
    <t>404</t>
  </si>
  <si>
    <t>203</t>
  </si>
  <si>
    <t>713131141</t>
  </si>
  <si>
    <t>Montáž tepelné izolace stěn deskami (izolační materiál ve specifikaci) lepením celoplošně bez mechanického kotvení dle detailu</t>
  </si>
  <si>
    <t>406</t>
  </si>
  <si>
    <t>dle det 06,09,14 tl 90 mm</t>
  </si>
  <si>
    <t>0,918*2*(12,715+40,565)</t>
  </si>
  <si>
    <t>0,4*(0,725*4+0,79*2*10+3,355*12+3,183*4)</t>
  </si>
  <si>
    <t>28376441</t>
  </si>
  <si>
    <t>deska XPS hrana rovná a strukturovaný povrch 300kPA λ=0,035 tl 60mm</t>
  </si>
  <si>
    <t>408</t>
  </si>
  <si>
    <t>28,677*1,05 "Přepočtené koeficientem množství</t>
  </si>
  <si>
    <t>205</t>
  </si>
  <si>
    <t>2837644R</t>
  </si>
  <si>
    <t>deska XPS hrana rovná a strukturovaný povrch 300kPA λ=0,035 tl 90mm</t>
  </si>
  <si>
    <t>410</t>
  </si>
  <si>
    <t>97,822*1,05 "Přepočtené koeficientem množství</t>
  </si>
  <si>
    <t>713141136</t>
  </si>
  <si>
    <t>Montáž tepelné izolace střech plochých deskami (izolační materiál ve specifikaci) přilepenými za studena jednovrstvá nízkoexpanzní (PUR) pěnou</t>
  </si>
  <si>
    <t>412</t>
  </si>
  <si>
    <t>(0,165+0,25)*2*(9,162+36,935)</t>
  </si>
  <si>
    <t>207</t>
  </si>
  <si>
    <t>2837230R1</t>
  </si>
  <si>
    <t>deska EPS Grey 100 tl 100 mm pro ploché střechy</t>
  </si>
  <si>
    <t>414</t>
  </si>
  <si>
    <t>484,541*1,02 "Přepočtené koeficientem množství</t>
  </si>
  <si>
    <t>416</t>
  </si>
  <si>
    <t>pod obkladové stěny na základy dle det 06</t>
  </si>
  <si>
    <t>0,477*(3,875*12+3,703*4)</t>
  </si>
  <si>
    <t>0,26*(0,725*4+0,79*2*10)</t>
  </si>
  <si>
    <t>209</t>
  </si>
  <si>
    <t>6348228R</t>
  </si>
  <si>
    <t>deska tepelně izolační z pěnového skla tl 90 mm</t>
  </si>
  <si>
    <t>418</t>
  </si>
  <si>
    <t>34,108*1,05 "Přepočtené koeficientem množství</t>
  </si>
  <si>
    <t>713141336</t>
  </si>
  <si>
    <t>Montáž tepelné izolace střech plochých spádovými klíny v ploše přilepenými za studena nízkoexpanzní (PUR) pěnou</t>
  </si>
  <si>
    <t>420</t>
  </si>
  <si>
    <t>211</t>
  </si>
  <si>
    <t>28376101</t>
  </si>
  <si>
    <t>klín izolační spádový EPS GREY 100</t>
  </si>
  <si>
    <t>713191114</t>
  </si>
  <si>
    <t>Montáž tepelné izolace stavebních konstrukcí - doplňky a konstrukční součásti podlah překrytí pásem textílie položeném volně</t>
  </si>
  <si>
    <t>424</t>
  </si>
  <si>
    <t>208,42+48,36+39,54+4,08+32,94</t>
  </si>
  <si>
    <t>213</t>
  </si>
  <si>
    <t>426</t>
  </si>
  <si>
    <t>333,34*1,1655 "Přepočtené koeficientem množství</t>
  </si>
  <si>
    <t>713191522</t>
  </si>
  <si>
    <t>Montáž tepelné izolace stavebních konstrukcí - doplňky a konstrukční součásti podkladového profilu pro zateplení spodní části oken a dveří šířky přes 50 do 100 mm výšky přes 100 do 200 mm</t>
  </si>
  <si>
    <t>428</t>
  </si>
  <si>
    <t>vstup na terasu dle det 09</t>
  </si>
  <si>
    <t>3,415*8+4,89*2</t>
  </si>
  <si>
    <t>215</t>
  </si>
  <si>
    <t>2837628R</t>
  </si>
  <si>
    <t>profil podkladový sendvičový s vloženou PURENIT vložkou pro zateplení spodní části oken a dveří vč fólie(25/40/15) š 84mm v 121mm dle det 09</t>
  </si>
  <si>
    <t>430</t>
  </si>
  <si>
    <t>37,1*1,2 "Přepočtené koeficientem množství</t>
  </si>
  <si>
    <t>7131915R1</t>
  </si>
  <si>
    <t>Blok PIR 80x500x350 mm vložený do zdiva pro kotvení akustické tronsole,kompl prov D+M dle det 12</t>
  </si>
  <si>
    <t>432</t>
  </si>
  <si>
    <t>217</t>
  </si>
  <si>
    <t>71319152R</t>
  </si>
  <si>
    <t>Montáž podkladového profilu z purenitu pro zateplení spodní části oken a dveří v 2.NP vč dodávky veškerých příslušných prvků dle detailu,kompl prov D+M dle det 08,13</t>
  </si>
  <si>
    <t>434</t>
  </si>
  <si>
    <t>dle det 08,13</t>
  </si>
  <si>
    <t>4,89*2+3,405*10</t>
  </si>
  <si>
    <t>998713202</t>
  </si>
  <si>
    <t>Přesun hmot pro izolace tepelné stanovený procentní sazbou (%) z ceny vodorovná dopravní vzdálenost do 50 m s užitím mechanizace v objektech výšky přes 6 do 12 m</t>
  </si>
  <si>
    <t>436</t>
  </si>
  <si>
    <t>714</t>
  </si>
  <si>
    <t>Akustická a protiotřesová opatření</t>
  </si>
  <si>
    <t>219</t>
  </si>
  <si>
    <t>714451011</t>
  </si>
  <si>
    <t>Montáž antivibračních rohoží stavebních konstrukcí a strojních zařízení celoplošně lepené vodorovně</t>
  </si>
  <si>
    <t>438</t>
  </si>
  <si>
    <t>3,275*2,165</t>
  </si>
  <si>
    <t>714451012</t>
  </si>
  <si>
    <t>Montáž antivibračních rohoží stavebních konstrukcí a strojních zařízení celoplošně lepené svisle</t>
  </si>
  <si>
    <t>440</t>
  </si>
  <si>
    <t>0,2*2*(3,275+2,165)</t>
  </si>
  <si>
    <t>221</t>
  </si>
  <si>
    <t>2724518R</t>
  </si>
  <si>
    <t>deska antivibrační recyklovaná pryž tl 24mm černá 1100kg/m3</t>
  </si>
  <si>
    <t>442</t>
  </si>
  <si>
    <t>998714202</t>
  </si>
  <si>
    <t>Přesun hmot pro akustická a protiotřesová opatření stanovený procentní sazbou (%) z ceny vodorovná dopravní vzdálenost do 50 m základní v objektech výšky přes 6 do 12 m</t>
  </si>
  <si>
    <t>444</t>
  </si>
  <si>
    <t>741</t>
  </si>
  <si>
    <t>Elektroinstalace - silnoproud</t>
  </si>
  <si>
    <t>223</t>
  </si>
  <si>
    <t>M29 - fotovoltaické solární panely,kompl prov D+M - viz elektro</t>
  </si>
  <si>
    <t>446</t>
  </si>
  <si>
    <t>761</t>
  </si>
  <si>
    <t>Výplně otvorů</t>
  </si>
  <si>
    <t>761000R01</t>
  </si>
  <si>
    <t>D101 - dveře kompletizované vč zárubně,prvek kompletizovaný,kompl prov D+M dle podrobného popisu v tabulce</t>
  </si>
  <si>
    <t>448</t>
  </si>
  <si>
    <t>225</t>
  </si>
  <si>
    <t>761000R02</t>
  </si>
  <si>
    <t>D102 - dveře kompletizované vč zárubně,prvek kompletizovaný,kompl prov D+M dle podrobného popisu v tabulce</t>
  </si>
  <si>
    <t>450</t>
  </si>
  <si>
    <t>761000R03</t>
  </si>
  <si>
    <t>D103- dveře kompletizované vč zárubně,prvek kompletizovaný,kompl prov D+M dle podrobného popisu v tabulce</t>
  </si>
  <si>
    <t>452</t>
  </si>
  <si>
    <t>227</t>
  </si>
  <si>
    <t>761000R04</t>
  </si>
  <si>
    <t>D104- dveře kompletizované vč zárubně,prvek kompletizovaný,kompl prov D+M dle podrobného popisu v tabulce</t>
  </si>
  <si>
    <t>454</t>
  </si>
  <si>
    <t>761000R05</t>
  </si>
  <si>
    <t>D201 - dveře kompletizované vč zárubně,prvek kompletizovaný,kompl prov D+M dle podrobného popisu v tabulce</t>
  </si>
  <si>
    <t>456</t>
  </si>
  <si>
    <t>229</t>
  </si>
  <si>
    <t>761000R06</t>
  </si>
  <si>
    <t>D202 - dveře kompletizované vč zárubně,prvek kompletizovaný,kompl prov D+M dle podrobného popisu v tabulce</t>
  </si>
  <si>
    <t>458</t>
  </si>
  <si>
    <t>761000R07</t>
  </si>
  <si>
    <t>D203 - dveře kompletizované vč zárubně,prvek kompletizovaný,kompl prov D+M dle podrobného popisu v tabulce</t>
  </si>
  <si>
    <t>460</t>
  </si>
  <si>
    <t>231</t>
  </si>
  <si>
    <t>761000R08</t>
  </si>
  <si>
    <t>D204 - dveře kompletizované vč zárubně,prvek kompletizovaný,kompl prov D+M dle podrobného popisu v tabulce</t>
  </si>
  <si>
    <t>462</t>
  </si>
  <si>
    <t>761000R09</t>
  </si>
  <si>
    <t>D205 - dveře kompletizované vč zárubně,prvek kompletizovaný,kompl prov D+M dle podrobného popisu v tabulce</t>
  </si>
  <si>
    <t>464</t>
  </si>
  <si>
    <t>233</t>
  </si>
  <si>
    <t>761000R10</t>
  </si>
  <si>
    <t>D206 - dveře kompletizované vč zárubně,prvek kompletizovaný,kompl prov D+M dle podrobného popisu v tabulce</t>
  </si>
  <si>
    <t>466</t>
  </si>
  <si>
    <t>761000R11</t>
  </si>
  <si>
    <t>D207 - dveře kompletizované vč zárubně,prvek kompletizovaný,kompl prov D+M dle podrobného popisu v tabulce</t>
  </si>
  <si>
    <t>468</t>
  </si>
  <si>
    <t>235</t>
  </si>
  <si>
    <t>761000R12</t>
  </si>
  <si>
    <t>D208 - dveře kompletizované vč zárubně,prvek kompletizovaný,kompl prov D+M dle podrobného popisu v tabulce</t>
  </si>
  <si>
    <t>470</t>
  </si>
  <si>
    <t>761000R13</t>
  </si>
  <si>
    <t>D209 - dveře kompletizované vč zárubně,prvek kompletizovaný,kompl prov D+M dle podrobného popisu v tabulce</t>
  </si>
  <si>
    <t>472</t>
  </si>
  <si>
    <t>237</t>
  </si>
  <si>
    <t>761000R14</t>
  </si>
  <si>
    <t>D210 - dveře kompletizované vč zárubně,prvek kompletizovaný,kompl prov D+M dle podrobného popisu v tabulce</t>
  </si>
  <si>
    <t>474</t>
  </si>
  <si>
    <t>761000R15</t>
  </si>
  <si>
    <t>D301 - dveře kompletizované vč zárubně,prvek kompletizovaný,kompl prov D+M dle podrobného popisu v tabulce</t>
  </si>
  <si>
    <t>476</t>
  </si>
  <si>
    <t>239</t>
  </si>
  <si>
    <t>761000R16</t>
  </si>
  <si>
    <t>D302 - dveře kompletizované vč zárubně,prvek kompletizovaný,kompl prov D+M dle podrobného popisu v tabulce</t>
  </si>
  <si>
    <t>478</t>
  </si>
  <si>
    <t>761000R17</t>
  </si>
  <si>
    <t>D303 - dveře kompletizované vč zárubně,prvek kompletizovaný,kompl prov D+M dle podrobného popisu v tabulce</t>
  </si>
  <si>
    <t>480</t>
  </si>
  <si>
    <t>241</t>
  </si>
  <si>
    <t>761000R18</t>
  </si>
  <si>
    <t>D304 - dveře kompletizované vč zárubně,prvek kompletizovaný,kompl prov D+M dle podrobného popisu v tabulce</t>
  </si>
  <si>
    <t>482</t>
  </si>
  <si>
    <t>761000R19</t>
  </si>
  <si>
    <t>D401 - dveře kompletizované vč zárubně,prvek kompletizovaný,kompl prov D+M dle podrobného popisu v tabulce</t>
  </si>
  <si>
    <t>484</t>
  </si>
  <si>
    <t>243</t>
  </si>
  <si>
    <t>761000R20</t>
  </si>
  <si>
    <t>D402 - dveře kompletizované vč zárubně,prvek kompletizovaný,kompl prov D+M dle podrobného popisu v tabulce</t>
  </si>
  <si>
    <t>486</t>
  </si>
  <si>
    <t>761000R21</t>
  </si>
  <si>
    <t>D403 - dveře kompletizované vč zárubně,prvek kompletizovaný,kompl prov D+M dle podrobného popisu v tabulce</t>
  </si>
  <si>
    <t>488</t>
  </si>
  <si>
    <t>245</t>
  </si>
  <si>
    <t>761000R22</t>
  </si>
  <si>
    <t>D404 - dveře kompletizované vč zárubně,prvek kompletizovaný,kompl prov D+M dle podrobného popisu v tabulce</t>
  </si>
  <si>
    <t>490</t>
  </si>
  <si>
    <t>761000R23</t>
  </si>
  <si>
    <t>D405 - dveře kompletizované vč zárubně,prvek kompletizovaný,kompl prov D+M dle podrobného popisu v tabulce</t>
  </si>
  <si>
    <t>492</t>
  </si>
  <si>
    <t>247</t>
  </si>
  <si>
    <t>761000R24</t>
  </si>
  <si>
    <t>D406 - dveře kompletizované vč zárubně,prvek kompletizovaný,kompl prov D+M dle podrobného popisu v tabulce</t>
  </si>
  <si>
    <t>494</t>
  </si>
  <si>
    <t>761000R25</t>
  </si>
  <si>
    <t>D407 - dveře kompletizované vč zárubně,prvek kompletizovaný,kompl prov D+M dle podrobného popisu v tabulce</t>
  </si>
  <si>
    <t>496</t>
  </si>
  <si>
    <t>249</t>
  </si>
  <si>
    <t>761000R26</t>
  </si>
  <si>
    <t>D408 - dveře kompletizované vč zárubně,prvek kompletizovaný,kompl prov D+M dle podrobného popisu v tabulce</t>
  </si>
  <si>
    <t>498</t>
  </si>
  <si>
    <t>761000R27</t>
  </si>
  <si>
    <t>D409 - dveře kompletizované vč zárubně,prvek kompletizovaný,kompl prov D+M dle podrobného popisu v tabulce</t>
  </si>
  <si>
    <t>500</t>
  </si>
  <si>
    <t>251</t>
  </si>
  <si>
    <t>761000R28</t>
  </si>
  <si>
    <t>D410 - dveře kompletizované vč zárubně,prvek kompletizovaný,kompl prov D+M dle podrobného popisu v tabulce</t>
  </si>
  <si>
    <t>502</t>
  </si>
  <si>
    <t>761000R29</t>
  </si>
  <si>
    <t>D411 - dveře kompletizované vč zárubně,prvek kompletizovaný,kompl prov D+M dle podrobného popisu v tabulce</t>
  </si>
  <si>
    <t>504</t>
  </si>
  <si>
    <t>253</t>
  </si>
  <si>
    <t>761000R30</t>
  </si>
  <si>
    <t>D412 - dveře kompletizované vč zárubně,prvek kompletizovaný,kompl prov D+M dle podrobného popisu v tabulce</t>
  </si>
  <si>
    <t>506</t>
  </si>
  <si>
    <t>761000R31</t>
  </si>
  <si>
    <t>D413 - dveře kompletizované vč zárubně,prvek kompletizovaný,kompl prov D+M dle podrobného popisu v tabulce</t>
  </si>
  <si>
    <t>508</t>
  </si>
  <si>
    <t>255</t>
  </si>
  <si>
    <t>761000R32</t>
  </si>
  <si>
    <t>D414 - dveře kompletizované vč zárubně,prvek kompletizovaný,kompl prov D+M dle podrobného popisu v tabulce</t>
  </si>
  <si>
    <t>510</t>
  </si>
  <si>
    <t>761000R33</t>
  </si>
  <si>
    <t>D501 - dveře kompletizované vč zárubně,prvek kompletizovaný,kompl prov D+M dle podrobného popisu v tabulce</t>
  </si>
  <si>
    <t>512</t>
  </si>
  <si>
    <t>257</t>
  </si>
  <si>
    <t>761000R34</t>
  </si>
  <si>
    <t>D502 - dveře kompletizované vč zárubně,prvek kompletizovaný,kompl prov D+M dle podrobného popisu v tabulce</t>
  </si>
  <si>
    <t>514</t>
  </si>
  <si>
    <t>761000R35</t>
  </si>
  <si>
    <t>D503 - dveře kompletizované vč zárubně,prvek kompletizovaný,kompl prov D+M dle podrobného popisu v tabulce</t>
  </si>
  <si>
    <t>516</t>
  </si>
  <si>
    <t>259</t>
  </si>
  <si>
    <t>761000R36</t>
  </si>
  <si>
    <t>D504 - dveře kompletizované vč zárubně,prvek kompletizovaný,kompl prov D+M dle podrobného popisu v tabulce</t>
  </si>
  <si>
    <t>518</t>
  </si>
  <si>
    <t>761000R37</t>
  </si>
  <si>
    <t>D505 - dveře kompletizované vč zárubně,prvek kompletizovaný,kompl prov D+M dle podrobného popisu v tabulce</t>
  </si>
  <si>
    <t>520</t>
  </si>
  <si>
    <t>261</t>
  </si>
  <si>
    <t>761000R38</t>
  </si>
  <si>
    <t>D506 - dveře kompletizované vč zárubně,prvek kompletizovaný,kompl prov D+M dle podrobného popisu v tabulce</t>
  </si>
  <si>
    <t>522</t>
  </si>
  <si>
    <t>761000R39</t>
  </si>
  <si>
    <t>D507 - dveře kompletizované vč zárubně,prvek kompletizovaný,kompl prov D+M dle podrobného popisu v tabulce</t>
  </si>
  <si>
    <t>524</t>
  </si>
  <si>
    <t>263</t>
  </si>
  <si>
    <t>761000R40</t>
  </si>
  <si>
    <t>D508 - dveře kompletizované vč zárubně,prvek kompletizovaný,kompl prov D+M dle podrobného popisu v tabulce</t>
  </si>
  <si>
    <t>526</t>
  </si>
  <si>
    <t>761000R41</t>
  </si>
  <si>
    <t>D509 - dveře kompletizované vč zárubně,prvek kompletizovaný,kompl prov D+M dle podrobného popisu v tabulce</t>
  </si>
  <si>
    <t>528</t>
  </si>
  <si>
    <t>265</t>
  </si>
  <si>
    <t>761000R42</t>
  </si>
  <si>
    <t>D510 - dveře kompletizované vč zárubně,prvek kompletizovaný,kompl prov D+M dle podrobného popisu v tabulce</t>
  </si>
  <si>
    <t>530</t>
  </si>
  <si>
    <t>761000R43</t>
  </si>
  <si>
    <t>D511 - dveře kompletizované vč zárubně,prvek kompletizovaný,kompl prov D+M dle podrobného popisu v tabulce</t>
  </si>
  <si>
    <t>532</t>
  </si>
  <si>
    <t>267</t>
  </si>
  <si>
    <t>761000R44</t>
  </si>
  <si>
    <t>D512 - dveře kompletizované vč zárubně,prvek kompletizovaný,kompl prov D+M dle podrobného popisu v tabulce</t>
  </si>
  <si>
    <t>534</t>
  </si>
  <si>
    <t>761000R45</t>
  </si>
  <si>
    <t>D513 - dveře kompletizované vč zárubně,prvek kompletizovaný,kompl prov D+M dle podrobného popisu v tabulce</t>
  </si>
  <si>
    <t>536</t>
  </si>
  <si>
    <t>269</t>
  </si>
  <si>
    <t>761000R46</t>
  </si>
  <si>
    <t>D514 - dveře kompletizované vč zárubně,prvek kompletizovaný,kompl prov D+M dle podrobného popisu v tabulce</t>
  </si>
  <si>
    <t>538</t>
  </si>
  <si>
    <t>761000R47</t>
  </si>
  <si>
    <t>D601 - dveře kompletizované vč zárubně,prvek kompletizovaný,kompl prov D+M dle podrobného popisu v tabulce</t>
  </si>
  <si>
    <t>540</t>
  </si>
  <si>
    <t>271</t>
  </si>
  <si>
    <t>761000R48</t>
  </si>
  <si>
    <t>D602 - dveře kompletizované vč zárubně,prvek kompletizovaný,kompl prov D+M dle podrobného popisu v tabulce</t>
  </si>
  <si>
    <t>542</t>
  </si>
  <si>
    <t>761000R49</t>
  </si>
  <si>
    <t>D603 - dveře kompletizované vč zárubně,prvek kompletizovaný,kompl prov D+M dle podrobného popisu v tabulce</t>
  </si>
  <si>
    <t>544</t>
  </si>
  <si>
    <t>273</t>
  </si>
  <si>
    <t>761000R50</t>
  </si>
  <si>
    <t>D604 - dveře kompletizované vč zárubně,prvek kompletizovaný,kompl prov D+M dle podrobného popisu v tabulce</t>
  </si>
  <si>
    <t>546</t>
  </si>
  <si>
    <t>761000R51</t>
  </si>
  <si>
    <t>D701 - dveře kompletizované vč zárubně,prvek kompletizovaný,kompl prov D+M dle podrobného popisu v tabulce</t>
  </si>
  <si>
    <t>548</t>
  </si>
  <si>
    <t>275</t>
  </si>
  <si>
    <t>761000R52</t>
  </si>
  <si>
    <t>D702 - dveře kompletizované vč zárubně,prvek kompletizovaný,kompl prov D+M dle podrobného popisu v tabulce</t>
  </si>
  <si>
    <t>550</t>
  </si>
  <si>
    <t>998761202</t>
  </si>
  <si>
    <t>Přesun hmot stanovený procentní sazbou (%) z ceny vodorovná dopravní vzdálenost do 50 m v objektech výšky přes 6 do 12 m</t>
  </si>
  <si>
    <t>552</t>
  </si>
  <si>
    <t>762</t>
  </si>
  <si>
    <t>Konstrukce tesařské</t>
  </si>
  <si>
    <t>277</t>
  </si>
  <si>
    <t>76252621R</t>
  </si>
  <si>
    <t>Dřevěné profily vel 60/40 mm impregnované pomocné pro vynesení zdvojené podlahy,kompl prov D+M</t>
  </si>
  <si>
    <t>554</t>
  </si>
  <si>
    <t>762951002</t>
  </si>
  <si>
    <t>Montáž terasy podkladního roštu z profilů plných, osové vzdálenosti podpěr přes 300 do 420 mm</t>
  </si>
  <si>
    <t>556</t>
  </si>
  <si>
    <t>38,319</t>
  </si>
  <si>
    <t>279</t>
  </si>
  <si>
    <t>61198142</t>
  </si>
  <si>
    <t>terasový hranol 45x70mm exotická dřevina</t>
  </si>
  <si>
    <t>558</t>
  </si>
  <si>
    <t>113,1*3,2 "Přepočtené koeficientem množství</t>
  </si>
  <si>
    <t>762951101</t>
  </si>
  <si>
    <t>Montáž terasy Příplatek k cenám za výškové vyrovnání podkladního roštu pomocí vyrovnávacích terčů do 65 mm</t>
  </si>
  <si>
    <t>560</t>
  </si>
  <si>
    <t>281</t>
  </si>
  <si>
    <t>762952024</t>
  </si>
  <si>
    <t>Montáž terasy nášlapné vrstvy z prken z dřevin tvrdých nebo neobyčejně tvrdých, s broušením, omytím a kartáčováním, bez povrchové úpravy, spojovaných skrytými spojkami, šířky přes 135 mm</t>
  </si>
  <si>
    <t>562</t>
  </si>
  <si>
    <t>1,05*3,415*8</t>
  </si>
  <si>
    <t>0,985*4,89*2</t>
  </si>
  <si>
    <t>10,61*8+14,11*2</t>
  </si>
  <si>
    <t>-38,319</t>
  </si>
  <si>
    <t>61198124</t>
  </si>
  <si>
    <t>profil terasový dřevěný sibiřský modřín š 145mm tl 27mm</t>
  </si>
  <si>
    <t>564</t>
  </si>
  <si>
    <t>113,1*1,08 "Přepočtené koeficientem množství</t>
  </si>
  <si>
    <t>283</t>
  </si>
  <si>
    <t>762953002</t>
  </si>
  <si>
    <t>Montáž terasy nátěr dřevěných teras olejem, včetně očištění dvojnásobně</t>
  </si>
  <si>
    <t>566</t>
  </si>
  <si>
    <t>113,1</t>
  </si>
  <si>
    <t>(0,045+0,07)*2*361,92</t>
  </si>
  <si>
    <t>998762202</t>
  </si>
  <si>
    <t>Přesun hmot pro konstrukce tesařské stanovený procentní sazbou (%) z ceny vodorovná dopravní vzdálenost do 50 m v objektech výšky přes 6 do 12 m</t>
  </si>
  <si>
    <t>568</t>
  </si>
  <si>
    <t>763</t>
  </si>
  <si>
    <t>Konstrukce suché výstavby</t>
  </si>
  <si>
    <t>285</t>
  </si>
  <si>
    <t>763111411</t>
  </si>
  <si>
    <t>Příčka ze sádrokartonových desek s nosnou konstrukcí z jednoduchých ocelových profilů UW, CW dvojitě opláštěná deskami standardními A tl. 2 x 12,5 mm s izolací, EI 60, příčka tl. 100 mm, profil 50, Rw do 51 dB</t>
  </si>
  <si>
    <t>570</t>
  </si>
  <si>
    <t>3,15*0,9</t>
  </si>
  <si>
    <t>763111414</t>
  </si>
  <si>
    <t>Příčka ze sádrokartonových desek s nosnou konstrukcí z jednoduchých ocelových profilů UW, CW dvojitě opláštěná deskami standardními A tl. 2 x 12,5 mm s izolací, EI 60, příčka tl. 125 mm, profil 75, Rw do 53 dB</t>
  </si>
  <si>
    <t>572</t>
  </si>
  <si>
    <t>3,15*(2,045*2+2,775*4)</t>
  </si>
  <si>
    <t>2,78*(2,045*2+2,775*6)</t>
  </si>
  <si>
    <t>287</t>
  </si>
  <si>
    <t>763111417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</si>
  <si>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</si>
  <si>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574</t>
  </si>
  <si>
    <t>3,15*(3,035+0,9)</t>
  </si>
  <si>
    <t>3,15*(4*2+3,4*2+3,4*2)</t>
  </si>
  <si>
    <t>2,78*(4*2+3,4*6)</t>
  </si>
  <si>
    <t>odpočet pouzdra</t>
  </si>
  <si>
    <t>-1*2,1*14</t>
  </si>
  <si>
    <t>76311141R</t>
  </si>
  <si>
    <t>576</t>
  </si>
  <si>
    <t>3,15*3,255</t>
  </si>
  <si>
    <t>289</t>
  </si>
  <si>
    <t>763111717</t>
  </si>
  <si>
    <t>Příčka ze sádrokartonových desek ostatní konstrukce a práce na příčkách ze sádrokartonových desek základní penetrační nátěr (oboustranný)</t>
  </si>
  <si>
    <t>578</t>
  </si>
  <si>
    <t>2,835+105,506+129,987+10,253</t>
  </si>
  <si>
    <t>7631117R1</t>
  </si>
  <si>
    <t>Příplatek za impregnované desky 2x12,5 mm (koupelny)</t>
  </si>
  <si>
    <t>580</t>
  </si>
  <si>
    <t>3,15*(2,385+2,045)*2</t>
  </si>
  <si>
    <t>3,15*(2,285+2,5)*4</t>
  </si>
  <si>
    <t>2,78*(2,385+2,045)*2</t>
  </si>
  <si>
    <t>2,78*(2,285+2,5)*6</t>
  </si>
  <si>
    <t>291</t>
  </si>
  <si>
    <t>763111761</t>
  </si>
  <si>
    <t>Příplatek k cenám za zahuštění profilů u příček a předstěn s nosnou konstrukcí z jednoduchých profilů na vzdálenost 31 cm</t>
  </si>
  <si>
    <t>582</t>
  </si>
  <si>
    <t>248,581+232,684</t>
  </si>
  <si>
    <t>7631117R2</t>
  </si>
  <si>
    <t>Příplatek za protipožární desky 2x12,5 mm (poštovní schránky)</t>
  </si>
  <si>
    <t>584</t>
  </si>
  <si>
    <t>293</t>
  </si>
  <si>
    <t>7631117R3</t>
  </si>
  <si>
    <t>Příplatek za Žáruvzdorné desky vermikulit (nika v chodbách)</t>
  </si>
  <si>
    <t>586</t>
  </si>
  <si>
    <t>41,52</t>
  </si>
  <si>
    <t>76311334R</t>
  </si>
  <si>
    <t>Stěna předsazená ze sádrokartonových desek s nosnou konstrukcí ze zdvojených ocelových profilů UW, CW s mezerou, CW profily navzájem spojeny páskem sádry dvojitě opláštěná deskami impregnovanými H2 tl. 2 x 12,5 mm s izolací, EI 60, Rw do 54 dB, příčka tl.</t>
  </si>
  <si>
    <t>588</t>
  </si>
  <si>
    <t>3,15*1,843*2</t>
  </si>
  <si>
    <t>2,78*1,813*6</t>
  </si>
  <si>
    <t>295</t>
  </si>
  <si>
    <t>76312145R</t>
  </si>
  <si>
    <t>Stěna předsazená ze sádrokartonových desek s nosnou konstrukcí z ocelových profilů CW, UW dvojitě opláštěná deskami standardními A tl. 2 x 12,5 mm bez izolace, EI 30, stěna tl. 158 mm, profil 100</t>
  </si>
  <si>
    <t>590</t>
  </si>
  <si>
    <t>3,15*2,705*2</t>
  </si>
  <si>
    <t>2,78*2,705*2</t>
  </si>
  <si>
    <t>76312146R1</t>
  </si>
  <si>
    <t>Stěna předsazená ze sádrokartonových desek s nosnou konstrukcí z ocelových profilů CW, UW dvojitě opláštěná deskami impregnovanými H2 tl. 2 x 12,5 mm s izolací, EI 45, stěna tl. 155-158 mm, profil 100</t>
  </si>
  <si>
    <t>592</t>
  </si>
  <si>
    <t>3,15*(2,558+2,335)*2</t>
  </si>
  <si>
    <t>3,15*2,5*4</t>
  </si>
  <si>
    <t>2,78*(2,558+2,335)*2</t>
  </si>
  <si>
    <t>2,78*2,5*6</t>
  </si>
  <si>
    <t>297</t>
  </si>
  <si>
    <t>76312146R2</t>
  </si>
  <si>
    <t>Stěna předsazená ze sádrokartonových desek s nosnou konstrukcí z ocelových profilů CW, UW dvojitě opláštěná deskami impregnovanými H2 tl. 2 x 12,5 mm s izolací, EI 45, stěna tl. 265-230 mm, profil 100</t>
  </si>
  <si>
    <t>594</t>
  </si>
  <si>
    <t>3,15*0,6*6</t>
  </si>
  <si>
    <t>2,78*0,6*8</t>
  </si>
  <si>
    <t>763121714</t>
  </si>
  <si>
    <t>Stěna předsazená ze sádrokartonových desek ostatní konstrukce a práce na předsazených stěnách ze sádrokartonových desek základní penetrační nátěr</t>
  </si>
  <si>
    <t>596</t>
  </si>
  <si>
    <t>41,852+32,082+134,066+24,684</t>
  </si>
  <si>
    <t>299</t>
  </si>
  <si>
    <t>763131551</t>
  </si>
  <si>
    <t>Podhled ze sádrokartonových desek jednovrstvá zavěšená spodní konstrukce z ocelových profilů CD, UD jednoduše opláštěná deskou impregnovanou H2, tl. 12,5 mm, bez izolace</t>
  </si>
  <si>
    <t>598</t>
  </si>
  <si>
    <t>mč 1.07.b</t>
  </si>
  <si>
    <t>2,53</t>
  </si>
  <si>
    <t>763131714</t>
  </si>
  <si>
    <t>Podhled ze sádrokartonových desek ostatní práce a konstrukce na podhledech ze sádrokartonových desek základní penetrační nátěr</t>
  </si>
  <si>
    <t>600</t>
  </si>
  <si>
    <t>301</t>
  </si>
  <si>
    <t>763172322</t>
  </si>
  <si>
    <t>Montáž dvířek pro konstrukce ze sádrokartonových desek revizních jednoplášťových pro příčky a předsazené stěny velikost (šxv) 300 x 300 mm</t>
  </si>
  <si>
    <t>602</t>
  </si>
  <si>
    <t>59030711</t>
  </si>
  <si>
    <t>X14 - skrytá dvířka v koupelnách (1.NP ve všech bytech u sprcháčů u kanalizace 30x30, skrytá dvířka s mozaikou) dle podrobného popisu v tabulce</t>
  </si>
  <si>
    <t>604</t>
  </si>
  <si>
    <t>303</t>
  </si>
  <si>
    <t>76317232R</t>
  </si>
  <si>
    <t>Montáž dvířek pro konstrukce ze sádrokartonových desek revizních jednoplášťových pro příčky a předsazené stěny velikost (šxv) 300 x 400 mm</t>
  </si>
  <si>
    <t>606</t>
  </si>
  <si>
    <t>5903071R</t>
  </si>
  <si>
    <t>X15 - skrytá dvířka v koupelnách (ve všech koupelnách 30x40 mezi umyvadlem a sprcháčem, skrytá dvířka s mozaikou) dle podrobného popisu v tabulce</t>
  </si>
  <si>
    <t>608</t>
  </si>
  <si>
    <t>305</t>
  </si>
  <si>
    <t>7631723R1</t>
  </si>
  <si>
    <t>X22 - skrytá dvířka na chodbě,prvek kompletizovaný.,kompl prov D+M dle podrobného popisu v tabulce</t>
  </si>
  <si>
    <t>610</t>
  </si>
  <si>
    <t>998763402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</si>
  <si>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</si>
  <si>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612</t>
  </si>
  <si>
    <t>764</t>
  </si>
  <si>
    <t>Konstrukce klempířské</t>
  </si>
  <si>
    <t>307</t>
  </si>
  <si>
    <t>764304R01</t>
  </si>
  <si>
    <t>K4 - oplechování střešních světlíků,kompl prov D+M dle podrobného popisu v tabulce</t>
  </si>
  <si>
    <t>614</t>
  </si>
  <si>
    <t>764306R01</t>
  </si>
  <si>
    <t>K2 - zákryv montážního otvoru k oknům ve 1.NP,kompl prov D+M dle podrobného popisu v tabulce</t>
  </si>
  <si>
    <t>616</t>
  </si>
  <si>
    <t>10*3,415+2*4,89</t>
  </si>
  <si>
    <t>309</t>
  </si>
  <si>
    <t>764306R02</t>
  </si>
  <si>
    <t>K3- zákryv montážního otvoru k oknům ve 1.NP,kompl prov D+M dle podrobného popisu v tabulce</t>
  </si>
  <si>
    <t>618</t>
  </si>
  <si>
    <t>998764202</t>
  </si>
  <si>
    <t>Přesun hmot pro konstrukce klempířské stanovený procentní sazbou (%) z ceny vodorovná dopravní vzdálenost do 50 m s užitím mechanizace v objektech výšky přes 6 do 12 m</t>
  </si>
  <si>
    <t>620</t>
  </si>
  <si>
    <t>766</t>
  </si>
  <si>
    <t>Konstrukce truhlářské</t>
  </si>
  <si>
    <t>311</t>
  </si>
  <si>
    <t>766417211</t>
  </si>
  <si>
    <t>Montáž obložení stěn rošt podkladový pro vytvoření mezery mezi zdivem a bedněním fasády</t>
  </si>
  <si>
    <t>622</t>
  </si>
  <si>
    <t>1422</t>
  </si>
  <si>
    <t>60514114</t>
  </si>
  <si>
    <t>řezivo jehličnaté lať impregnovaná dl 4 m</t>
  </si>
  <si>
    <t>624</t>
  </si>
  <si>
    <t>313</t>
  </si>
  <si>
    <t>766810R01</t>
  </si>
  <si>
    <t>M1 - kuchyňská sestava - prvek kompletizovaný,kompl prov - D+M dle podrobného popisu v tabulce</t>
  </si>
  <si>
    <t>626</t>
  </si>
  <si>
    <t>766810R02</t>
  </si>
  <si>
    <t>M2 - kuchyňská sestava - prvek kompletizovaný,kompl prov - D+M dle podrobného popisu v tabulce</t>
  </si>
  <si>
    <t>628</t>
  </si>
  <si>
    <t>315</t>
  </si>
  <si>
    <t>766810R03</t>
  </si>
  <si>
    <t>M3 - kuchyňská sestava - prvek kompletizovaný,kompl prov - D+M dle podrobného popisu v tabulce</t>
  </si>
  <si>
    <t>630</t>
  </si>
  <si>
    <t>766810R04</t>
  </si>
  <si>
    <t>M4 - kuchyňská sestava - prvek kompletizovaný,kompl prov - D+M dle podrobného popisu v tabulce</t>
  </si>
  <si>
    <t>317</t>
  </si>
  <si>
    <t>766810R05</t>
  </si>
  <si>
    <t>M5 - kuchyňská sestava - prvek kompletizovaný,kompl prov - D+M dle podrobného popisu v tabulce</t>
  </si>
  <si>
    <t>634</t>
  </si>
  <si>
    <t>766810R06</t>
  </si>
  <si>
    <t>M6 - kuchyňská sestava - prvek kompletizovaný,kompl prov - D+M dle podrobného popisu v tabulce</t>
  </si>
  <si>
    <t>636</t>
  </si>
  <si>
    <t>319</t>
  </si>
  <si>
    <t>766810R07</t>
  </si>
  <si>
    <t>M7 - kuchyňská sestava - prvek kompletizovaný,kompl prov - D+M dle podrobného popisu v tabulce</t>
  </si>
  <si>
    <t>638</t>
  </si>
  <si>
    <t>766810R08</t>
  </si>
  <si>
    <t>M8 - kuchyňská sestava - prvek kompletizovaný,kompl prov - D+M dle podrobného popisu v tabulce</t>
  </si>
  <si>
    <t>640</t>
  </si>
  <si>
    <t>321</t>
  </si>
  <si>
    <t>766810R09</t>
  </si>
  <si>
    <t>M9 - kuchyňská sestava - prvek kompletizovaný,kompl prov - D+M dle podrobného popisu v tabulce</t>
  </si>
  <si>
    <t>642</t>
  </si>
  <si>
    <t>766810R10</t>
  </si>
  <si>
    <t>M10 - kuchyňská sestava - prvek kompletizovaný,kompl prov - D+M dle podrobného popisu v tabulce</t>
  </si>
  <si>
    <t>644</t>
  </si>
  <si>
    <t>323</t>
  </si>
  <si>
    <t>766810R11</t>
  </si>
  <si>
    <t>M11 - kuchyňská sestava - prvek kompletizovaný,kompl prov - D+M dle podrobného popisu v tabulce</t>
  </si>
  <si>
    <t>646</t>
  </si>
  <si>
    <t>766810R12</t>
  </si>
  <si>
    <t>M12 - kuchyňská sestava - prvek kompletizovaný,kompl prov - D+M dle podrobného popisu v tabulce</t>
  </si>
  <si>
    <t>648</t>
  </si>
  <si>
    <t>325</t>
  </si>
  <si>
    <t>766810R13</t>
  </si>
  <si>
    <t>M13 - šatní skříň - prvek kompletizovaný,kompl prov - D+M dle podrobného popisu v tabulce</t>
  </si>
  <si>
    <t>650</t>
  </si>
  <si>
    <t>766810R14</t>
  </si>
  <si>
    <t>M14 - šatní skříň -prvek kompletizovaný,kompl prov - D+M dle podrobného popisu v tabulce</t>
  </si>
  <si>
    <t>652</t>
  </si>
  <si>
    <t>327</t>
  </si>
  <si>
    <t>766810R15</t>
  </si>
  <si>
    <t>M15 - šatní skříň - prvek kompletizovaný,kompl prov - D+M dle podrobného popisu v tabulce</t>
  </si>
  <si>
    <t>654</t>
  </si>
  <si>
    <t>766810R16</t>
  </si>
  <si>
    <t>M16 - šatní skříň - prvek kompletizovaný,kompl prov - D+M dle podrobného popisu v tabulce</t>
  </si>
  <si>
    <t>656</t>
  </si>
  <si>
    <t>329</t>
  </si>
  <si>
    <t>766810R17</t>
  </si>
  <si>
    <t>M17 - šatní skříň - prvek kompletizovaný,kompl prov - D+M dle podrobného popisu v tabulce</t>
  </si>
  <si>
    <t>658</t>
  </si>
  <si>
    <t>766810R18</t>
  </si>
  <si>
    <t>M18 - šatní skříň - prvek kompletizovaný,kompl prov - D+M dle podrobného popisu v tabulce</t>
  </si>
  <si>
    <t>660</t>
  </si>
  <si>
    <t>331</t>
  </si>
  <si>
    <t>766810R19</t>
  </si>
  <si>
    <t>M19 - vestavná sestava skříní - prvek kompletizovaný,kompl prov - D+M dle podrobného popisu v tabulce</t>
  </si>
  <si>
    <t>662</t>
  </si>
  <si>
    <t>766810R20</t>
  </si>
  <si>
    <t>M20 - vestavná sestava skříní4 - prvek kompletizovaný,kompl prov - D+M dle podrobného popisu v tabulce</t>
  </si>
  <si>
    <t>664</t>
  </si>
  <si>
    <t>333</t>
  </si>
  <si>
    <t>766810R30</t>
  </si>
  <si>
    <t>M30 - INTEGROVANÉ LŮŽKO ve skříňce- prvek kompletizovaný,kompl prov - D+M dle podrobného popisu v tabulce</t>
  </si>
  <si>
    <t>666</t>
  </si>
  <si>
    <t>766810R31</t>
  </si>
  <si>
    <t>M31 - Vestavná sestava skříní a polic do obývákové niky - prvek kompletizovaný,kompl prov - D+M dle podrobného popisu v tabulce</t>
  </si>
  <si>
    <t>668</t>
  </si>
  <si>
    <t>335</t>
  </si>
  <si>
    <t>766810R32</t>
  </si>
  <si>
    <t>670</t>
  </si>
  <si>
    <t>76662R002</t>
  </si>
  <si>
    <t>O2 - Dveře skleněné atrium-chodba,prvek kompletizovaný,kompl prov - D+M dle podrobného popisu v tabulce</t>
  </si>
  <si>
    <t>672</t>
  </si>
  <si>
    <t>337</t>
  </si>
  <si>
    <t>76662R003</t>
  </si>
  <si>
    <t>O3 - Dveře skleněné chodba-zázemí,prvek kompletizovaný,kompl prov - D+M dle podrobného popisu v tabulce</t>
  </si>
  <si>
    <t>674</t>
  </si>
  <si>
    <t>76662R004</t>
  </si>
  <si>
    <t>O4 - Větrací kruhové prosklené okénko průměru 300 mm,prvek kompletizovaný,kompl prov - D+M dle podrobného popisu v tabulce</t>
  </si>
  <si>
    <t>676</t>
  </si>
  <si>
    <t>339</t>
  </si>
  <si>
    <t>76662R005</t>
  </si>
  <si>
    <t>O5 - Okno běžné 1.NP,prvek kompletizovaný,kompl prov - D+M dle podrobného popisu v tabulce</t>
  </si>
  <si>
    <t>678</t>
  </si>
  <si>
    <t>76660R006</t>
  </si>
  <si>
    <t>O6 - Okno velké 1.NP,prvek kompletizovaný,kompl prov - D+M dle podrobného popisu v tabulce</t>
  </si>
  <si>
    <t>680</t>
  </si>
  <si>
    <t>341</t>
  </si>
  <si>
    <t>76662R007</t>
  </si>
  <si>
    <t>O7 - Okno běžné 2.NP,prvek kompletizovaný,kompl prov - D+M dle podrobného popisu v tabulce</t>
  </si>
  <si>
    <t>682</t>
  </si>
  <si>
    <t>76662R008</t>
  </si>
  <si>
    <t>O8 - Okno velké 2.NP,prvek kompletizovaný,kompl prov - D+M dle podrobného popisu v tabulce</t>
  </si>
  <si>
    <t>684</t>
  </si>
  <si>
    <t>343</t>
  </si>
  <si>
    <t>998766202</t>
  </si>
  <si>
    <t>Přesun hmot pro konstrukce truhlářské stanovený procentní sazbou (%) z ceny vodorovná dopravní vzdálenost do 50 m základní v objektech výšky přes 6 do 12 m</t>
  </si>
  <si>
    <t>686</t>
  </si>
  <si>
    <t>767</t>
  </si>
  <si>
    <t>Konstrukce zámečnické</t>
  </si>
  <si>
    <t>767130R01</t>
  </si>
  <si>
    <t>Z1 - oplechování vstupní niky do bytů a skříňka na chodbě–pant vlevo,prvek kompletizovaný,kompl prov - D+M dle podrobného popisu v tabulce</t>
  </si>
  <si>
    <t>688</t>
  </si>
  <si>
    <t>345</t>
  </si>
  <si>
    <t>767130R02</t>
  </si>
  <si>
    <t>Z2 - oplechování vstupní niky do bytů a skříňka na chodbě–pant vpravo,prvek kompletizovaný,kompl prov - D+M dle podrobného popisu v tabulce</t>
  </si>
  <si>
    <t>690</t>
  </si>
  <si>
    <t>767130R03</t>
  </si>
  <si>
    <t>Z11 - oplechování okenního otvoru a bezrámového okna,prvek kompletizovaný,kompl prov - D+M dle podrobného popisu v tabulce</t>
  </si>
  <si>
    <t>692</t>
  </si>
  <si>
    <t>347</t>
  </si>
  <si>
    <t>767130R04</t>
  </si>
  <si>
    <t>Z12 - oplechování okenního otvoru a bezrámového okna,prvek kompletizovaný,kompl prov - D+M dle podrobného popisu v tabulce</t>
  </si>
  <si>
    <t>694</t>
  </si>
  <si>
    <t>767130R05</t>
  </si>
  <si>
    <t>Z123 - oplechování okenního otvoru a bezrámového okna,prvek kompletizovaný,kompl prov - D+M dle podrobného popisu v tabulce</t>
  </si>
  <si>
    <t>696</t>
  </si>
  <si>
    <t>349</t>
  </si>
  <si>
    <t>7671611R1</t>
  </si>
  <si>
    <t>Z7 - zábradlí na lodžii - kratší,prvek kompletizovaný,kompl prov - D+M dle podrobného popisu v tabulce</t>
  </si>
  <si>
    <t>698</t>
  </si>
  <si>
    <t>7671611R2</t>
  </si>
  <si>
    <t>Z8 - zábradlí na lodžii - delší,prvek kompletizovaný,kompl prov - D+M dle podrobného popisu v tabulce</t>
  </si>
  <si>
    <t>700</t>
  </si>
  <si>
    <t>351</t>
  </si>
  <si>
    <t>7671651R1</t>
  </si>
  <si>
    <t>Z3 - madlo na schodišti - delší,prvek kompletizovaný,kompl prov - D+M dle podrobného popisu v tabulce</t>
  </si>
  <si>
    <t>702</t>
  </si>
  <si>
    <t>7671651R2</t>
  </si>
  <si>
    <t>Z4 - madlo na schodišti - kratší,prvek kompletizovaný,kompl prov - D+M dle podrobného popisu v tabulce</t>
  </si>
  <si>
    <t>704</t>
  </si>
  <si>
    <t>353</t>
  </si>
  <si>
    <t>7671651R3</t>
  </si>
  <si>
    <t>Z5 - madlo na chodbě - kratší,prvek kompletizovaný,kompl prov - D+M dle podrobného popisu v tabulce</t>
  </si>
  <si>
    <t>706</t>
  </si>
  <si>
    <t>7671651R4</t>
  </si>
  <si>
    <t>Z6 - madlo na chodbě - delší,prvek kompletizovaný,kompl prov - D+M dle podrobného popisu v tabulce</t>
  </si>
  <si>
    <t>708</t>
  </si>
  <si>
    <t>355</t>
  </si>
  <si>
    <t>76731600R</t>
  </si>
  <si>
    <t>O10 - výlez na střechu,prvek kompletizovaný,kompl prov D+M dle podrobného popisu v tabulce</t>
  </si>
  <si>
    <t>710</t>
  </si>
  <si>
    <t>767316310</t>
  </si>
  <si>
    <t>Montáž světlíků bodových do 1 m2</t>
  </si>
  <si>
    <t>357</t>
  </si>
  <si>
    <t>5624530R</t>
  </si>
  <si>
    <t>O9 - světlík,prvek kompletizovaný dle podrobného popisu v tabulce</t>
  </si>
  <si>
    <t>767531R01</t>
  </si>
  <si>
    <t>M21 - Rohožka textilní systémová volná před dveřmi bytů včetně zapuštěného nerez.rámu,prvek kompletizovaný,kompl prov - D+M dle podrobného popisu v tabulce</t>
  </si>
  <si>
    <t>716</t>
  </si>
  <si>
    <t>359</t>
  </si>
  <si>
    <t>767531R02</t>
  </si>
  <si>
    <t>M22 - Rohožka textilní systémová volná před dveřmi bytů včetně zapuštěného nerez.rámu,prvek kompletizovaný,kompl prov - D+M dle podrobného popisu v tabulce</t>
  </si>
  <si>
    <t>718</t>
  </si>
  <si>
    <t>767531R03</t>
  </si>
  <si>
    <t>M23 - Vnitřní čistící zona obsahuje pryžové vlnovce proložené duralovými nosnými segmenty,prvek kompletizovaný,kompl prov - D+M dle podrobného popisu v tabulce</t>
  </si>
  <si>
    <t>720</t>
  </si>
  <si>
    <t>361</t>
  </si>
  <si>
    <t>767531R04</t>
  </si>
  <si>
    <t>M24 - Ocelová nerezová čistící mříž z lisovaného pororoštu,prvek kompletizovaný,kompl prov - D+M dle podrobného popisu v tabulce</t>
  </si>
  <si>
    <t>722</t>
  </si>
  <si>
    <t>767541117</t>
  </si>
  <si>
    <t>Nosná konstrukce pro zdvojené podlahy (včetně dodávky materiálu) pro prostory s lehkým provozem z kovových rektifikačních stojek modulu 600 x 600 mm výšky přes 300 do 400 mm</t>
  </si>
  <si>
    <t>724</t>
  </si>
  <si>
    <t>mezi stropní deskou a podlahou 2np</t>
  </si>
  <si>
    <t>P2.3</t>
  </si>
  <si>
    <t>39,54</t>
  </si>
  <si>
    <t>P2.5</t>
  </si>
  <si>
    <t>32,94</t>
  </si>
  <si>
    <t>363</t>
  </si>
  <si>
    <t>76761591R</t>
  </si>
  <si>
    <t>Těsnění okolo kruhových oken deskami PIR tl 50 mm,kompl prov D+M dle det 04</t>
  </si>
  <si>
    <t>726</t>
  </si>
  <si>
    <t>767620R01</t>
  </si>
  <si>
    <t>O1 - Sestava vstupních dveří,prvek kompletizovaný,kompl prov - D+M dle podrobného popisu v tabulce</t>
  </si>
  <si>
    <t>728</t>
  </si>
  <si>
    <t>365</t>
  </si>
  <si>
    <t>7678121R1</t>
  </si>
  <si>
    <t>M25 - výklopná markýza–kratší okenní otvor–1NP,prvek kompletizovaný,kompl prov - D+M dle podrobného popisu v tabulce</t>
  </si>
  <si>
    <t>730</t>
  </si>
  <si>
    <t>7678121R2</t>
  </si>
  <si>
    <t>M26 - výklopná markýza–delší okenní otvor–1NP,prvek kompletizovaný,kompl prov - D+M dle podrobného popisu v tabulce</t>
  </si>
  <si>
    <t>732</t>
  </si>
  <si>
    <t>367</t>
  </si>
  <si>
    <t>7678121R3</t>
  </si>
  <si>
    <t>M27 - výklopná markýza–kratší okenní otvor–2NP,prvek kompletizovaný,kompl prov - D+M dle podrobného popisu v tabulce</t>
  </si>
  <si>
    <t>734</t>
  </si>
  <si>
    <t>7678121R4</t>
  </si>
  <si>
    <t>M28 - výklopná markýza–delší okenní otvor–2NP,prvek kompletizovaný,kompl prov - D+M dle podrobného popisu v tabulce</t>
  </si>
  <si>
    <t>736</t>
  </si>
  <si>
    <t>369</t>
  </si>
  <si>
    <t>7678211R1</t>
  </si>
  <si>
    <t>Z10 - sestava poštovních schránek,prvek kompletizovaný,kompl prov - D+M dle podrobného popisu v tabulce</t>
  </si>
  <si>
    <t>738</t>
  </si>
  <si>
    <t>7678321R1</t>
  </si>
  <si>
    <t>Z14 - šachtový žebřík z nerezové oceli s protiskluznou úpravou, kotvený do stěny,prvek kompletizovaný,kompl prov - D+M dle podrobného popisu v tabulce</t>
  </si>
  <si>
    <t>740</t>
  </si>
  <si>
    <t>371</t>
  </si>
  <si>
    <t>7678321R2</t>
  </si>
  <si>
    <t>Z15 - šachtový žebřík z nerezové oceli s protiskluznou úpravou, kotvený do stěny,prvek kompletizovaný,kompl prov - D+M dle podrobného popisu v tabulce</t>
  </si>
  <si>
    <t>742</t>
  </si>
  <si>
    <t>7678321R3</t>
  </si>
  <si>
    <t>Z16 - nerezové madlo,prvek kompletizovaný,kompl prov - D+M dle podrobného popisu v tabulce</t>
  </si>
  <si>
    <t>744</t>
  </si>
  <si>
    <t>373</t>
  </si>
  <si>
    <t>767995R01</t>
  </si>
  <si>
    <t>Z9 - čelní stěna výtahové šachty,prvek kompletizovaný,kompl prov - D+M dle podrobného popisu v tabulce</t>
  </si>
  <si>
    <t>746</t>
  </si>
  <si>
    <t>767995R02</t>
  </si>
  <si>
    <t>Z17 - Podlahový poklop revizní šachty,prvek kompletizovaný,kompl prov - D+M dle podrobného popisu v tabulce</t>
  </si>
  <si>
    <t>748</t>
  </si>
  <si>
    <t>767995R07</t>
  </si>
  <si>
    <t>Z22 - ukončovací profil dřevěné terasy,prvek kompletizovaný,kompl prov - D+M dle podrobného popisu v tabulce</t>
  </si>
  <si>
    <t>756</t>
  </si>
  <si>
    <t>379</t>
  </si>
  <si>
    <t>767995R08</t>
  </si>
  <si>
    <t>Z23 - pamětní deska bod architekti (základní kámen), ve slepém okénku ,kompl prov - D+M dle podrobného popisu v tabulce</t>
  </si>
  <si>
    <t>758</t>
  </si>
  <si>
    <t>421</t>
  </si>
  <si>
    <t>76788111R</t>
  </si>
  <si>
    <t>Střešní záchytný systém k zachycení a zadržení pádu - systém s permanentním poddájným kotvícím vedením-ocelový nerezovým lanem</t>
  </si>
  <si>
    <t>-146001770</t>
  </si>
  <si>
    <t>kotvící zařízení typu C dle ČSN EN 795 - samostatný/průběžný prvek - 6kusů</t>
  </si>
  <si>
    <t>kotvící zařízení typu C dle ČSN EN 795 - koncový,rohový sloupek - 6kusů</t>
  </si>
  <si>
    <t xml:space="preserve">ID štítek -  1kus</t>
  </si>
  <si>
    <t>poddajné kotvící vedení-ocelové lanko - 79 m</t>
  </si>
  <si>
    <t>výchozí prohlídka - 1x</t>
  </si>
  <si>
    <t>materiál + montáž - komplet</t>
  </si>
  <si>
    <t>998767202</t>
  </si>
  <si>
    <t>Přesun hmot pro zámečnické konstrukce stanovený procentní sazbou (%) z ceny vodorovná dopravní vzdálenost do 50 m základní v objektech výšky přes 6 do 12 m</t>
  </si>
  <si>
    <t>760</t>
  </si>
  <si>
    <t>773</t>
  </si>
  <si>
    <t>Podlahy z litého teraca</t>
  </si>
  <si>
    <t>381</t>
  </si>
  <si>
    <t>773221211</t>
  </si>
  <si>
    <t>Obklady schodišť barevným litým teracem stupňů tloušťky do 20 mm bez zábradlí rovných</t>
  </si>
  <si>
    <t>P2.6</t>
  </si>
  <si>
    <t>0,3*1,52*20</t>
  </si>
  <si>
    <t>773223100</t>
  </si>
  <si>
    <t>Obklady schodišť barevným litým teracem čel stupňů tloušťky do 20 mm</t>
  </si>
  <si>
    <t>0,168*1,52*20</t>
  </si>
  <si>
    <t>383</t>
  </si>
  <si>
    <t>77322909R</t>
  </si>
  <si>
    <t>Příplatek za úpravy na ukončení schodišťových stupňů</t>
  </si>
  <si>
    <t>dle detailu</t>
  </si>
  <si>
    <t>773291113</t>
  </si>
  <si>
    <t>Příprava podkladu před provedením teracových podlah schodiště vysátí</t>
  </si>
  <si>
    <t>768</t>
  </si>
  <si>
    <t>0,468*1,52*20</t>
  </si>
  <si>
    <t>385</t>
  </si>
  <si>
    <t>773291173</t>
  </si>
  <si>
    <t>Příprava podkladu před provedením teracových podlah schodiště penetrační nátěr</t>
  </si>
  <si>
    <t>770</t>
  </si>
  <si>
    <t>7734232R1</t>
  </si>
  <si>
    <t>Soklíky z barevného litého teraca tloušťky do 20 mm rovné s požlábkem (fabionem), výšky 215 mm</t>
  </si>
  <si>
    <t>772</t>
  </si>
  <si>
    <t>3,14*3,255*0,5</t>
  </si>
  <si>
    <t>3,76*2+3,76*2-2,115</t>
  </si>
  <si>
    <t>14,59*2+0,585*8+0,65*8+0,6*2</t>
  </si>
  <si>
    <t>3,585*2+0,65*4+2,4</t>
  </si>
  <si>
    <t>(2,735+3,008)*2-2,115</t>
  </si>
  <si>
    <t>29,16*2+0,585*12+0,7*4+0,65*12</t>
  </si>
  <si>
    <t>387</t>
  </si>
  <si>
    <t>7734242R2</t>
  </si>
  <si>
    <t>Soklíky z barevného litého teraca tloušťky do 20 mm schodišťové šikmé, výšky 215 mm</t>
  </si>
  <si>
    <t>774</t>
  </si>
  <si>
    <t>0,48*2*20</t>
  </si>
  <si>
    <t>773521260</t>
  </si>
  <si>
    <t>Podlaha z barevného litého teraca prostá tloušťky do 20 mm</t>
  </si>
  <si>
    <t>776</t>
  </si>
  <si>
    <t>3,14*1,628*1,628*0,5</t>
  </si>
  <si>
    <t>389</t>
  </si>
  <si>
    <t>77352126R</t>
  </si>
  <si>
    <t>Podlaha z barevného litého teraca broušeného tloušťky do 20 mm vč dilatačních celků</t>
  </si>
  <si>
    <t>778</t>
  </si>
  <si>
    <t>P1.3</t>
  </si>
  <si>
    <t>32,2+8,61+9,3+33,68</t>
  </si>
  <si>
    <t>773591111</t>
  </si>
  <si>
    <t>Příprava podkladu před provedením teracových podlah podlah vysátí</t>
  </si>
  <si>
    <t>780</t>
  </si>
  <si>
    <t>83,79+39,54</t>
  </si>
  <si>
    <t>391</t>
  </si>
  <si>
    <t>773591171</t>
  </si>
  <si>
    <t>Příprava podkladu před provedením teracových podlah podlah penetrační nátěr</t>
  </si>
  <si>
    <t>782</t>
  </si>
  <si>
    <t>7735131R1</t>
  </si>
  <si>
    <t>X2 - nerezová dilatační pásovina pro teraco podlahu (sklobeton, rohože, ),prvek kompletizovaný,kompl prov D+M dle podrobného popisu v tabulce</t>
  </si>
  <si>
    <t>784</t>
  </si>
  <si>
    <t>393</t>
  </si>
  <si>
    <t>998773202</t>
  </si>
  <si>
    <t>Přesun hmot pro podlahy teracové lité stanovený procentní sazbou (%) z ceny vodorovná dopravní vzdálenost do 50 m v objektech výšky přes 6 do 12 m</t>
  </si>
  <si>
    <t>786</t>
  </si>
  <si>
    <t>775</t>
  </si>
  <si>
    <t>Podlahy skládané</t>
  </si>
  <si>
    <t>775111311</t>
  </si>
  <si>
    <t>Příprava podkladu skládaných podlah a stěn vysátí podlah</t>
  </si>
  <si>
    <t>788</t>
  </si>
  <si>
    <t>P1.1+P2.1+P2.5</t>
  </si>
  <si>
    <t>199,42+208,42+32,94</t>
  </si>
  <si>
    <t>P1.2+P2.2</t>
  </si>
  <si>
    <t>39,21+48,36</t>
  </si>
  <si>
    <t>395</t>
  </si>
  <si>
    <t>775121321</t>
  </si>
  <si>
    <t>Příprava podkladu skládaných podlah a stěn penetrace neředěná podlah</t>
  </si>
  <si>
    <t>790</t>
  </si>
  <si>
    <t>775413411</t>
  </si>
  <si>
    <t>Montáž lišty obvodové připevněné vruty</t>
  </si>
  <si>
    <t>792</t>
  </si>
  <si>
    <t>397</t>
  </si>
  <si>
    <t>6141820R</t>
  </si>
  <si>
    <t>lišta soklová dřevěná dub výšky 100 mm zapuštěná ošetřená voskem</t>
  </si>
  <si>
    <t>794</t>
  </si>
  <si>
    <t>879,5*1,08 "Přepočtené koeficientem množství</t>
  </si>
  <si>
    <t>775429121</t>
  </si>
  <si>
    <t>Montáž lišty přechodové (vyrovnávací) připevněné vruty</t>
  </si>
  <si>
    <t>796</t>
  </si>
  <si>
    <t>399</t>
  </si>
  <si>
    <t>7754291R1</t>
  </si>
  <si>
    <t>X13 - přechodové lišty (změna podlahy),kompl prov D+M dle podrobného popisu v tabulce</t>
  </si>
  <si>
    <t>798</t>
  </si>
  <si>
    <t>77553003R</t>
  </si>
  <si>
    <t>Podlaha z prken palubových masivních s tmelením a broušením,celoplošně lepených,komp, prov D+M</t>
  </si>
  <si>
    <t>800</t>
  </si>
  <si>
    <t>P1.1</t>
  </si>
  <si>
    <t>(37,7+3,47+16,6)*2</t>
  </si>
  <si>
    <t>(4,5+16,47)*4</t>
  </si>
  <si>
    <t>P2.1</t>
  </si>
  <si>
    <t>4,5*6+16,47*4</t>
  </si>
  <si>
    <t>16,47*2</t>
  </si>
  <si>
    <t>401</t>
  </si>
  <si>
    <t>775591411</t>
  </si>
  <si>
    <t>Skládané podlahy - ostatní práce dokončovací nátěr olejem a voskování</t>
  </si>
  <si>
    <t>802</t>
  </si>
  <si>
    <t>998775202</t>
  </si>
  <si>
    <t>Přesun hmot pro podlahy skládané stanovený procentní sazbou (%) z ceny vodorovná dopravní vzdálenost do 50 m v objektech výšky přes 6 do 12 m</t>
  </si>
  <si>
    <t>804</t>
  </si>
  <si>
    <t>777</t>
  </si>
  <si>
    <t>Podlahy lité</t>
  </si>
  <si>
    <t>403</t>
  </si>
  <si>
    <t>777111111</t>
  </si>
  <si>
    <t>Příprava podkladu před provedením litých podlah vysátí</t>
  </si>
  <si>
    <t>806</t>
  </si>
  <si>
    <t>87,57+27,96</t>
  </si>
  <si>
    <t>777121105</t>
  </si>
  <si>
    <t>Vyrovnání podkladu cementovou stěrkou tloušťky do 3 mm, plochy přes 1,0 m2</t>
  </si>
  <si>
    <t>808</t>
  </si>
  <si>
    <t>P1.2</t>
  </si>
  <si>
    <t>39,21</t>
  </si>
  <si>
    <t>405</t>
  </si>
  <si>
    <t>777511105</t>
  </si>
  <si>
    <t>Krycí stěrka dekorativní epoxidová, tloušťky přes 2 do 3 mm,barva dle řešení architekta</t>
  </si>
  <si>
    <t>810</t>
  </si>
  <si>
    <t>6,23+6,67+6,09+8,97</t>
  </si>
  <si>
    <t>7775111R2</t>
  </si>
  <si>
    <t>Pryskyřičná voděodolná stěrka vč laku a penetrace,barva dle barevného řešení,tl 2 mm,kompl prov D+M</t>
  </si>
  <si>
    <t>812</t>
  </si>
  <si>
    <t>2,53+6,66+6,66+5,84*4</t>
  </si>
  <si>
    <t>6,66*2+5,84*6</t>
  </si>
  <si>
    <t>407</t>
  </si>
  <si>
    <t>998777202</t>
  </si>
  <si>
    <t>Přesun hmot pro podlahy lité stanovený procentní sazbou (%) z ceny vodorovná dopravní vzdálenost do 50 m základní v objektech výšky přes 6 do 12 m</t>
  </si>
  <si>
    <t>814</t>
  </si>
  <si>
    <t>781</t>
  </si>
  <si>
    <t>Dokončovací práce - obklady</t>
  </si>
  <si>
    <t>781121011</t>
  </si>
  <si>
    <t>Příprava podkladu před provedením obkladu nátěr penetrační na stěnu</t>
  </si>
  <si>
    <t>816</t>
  </si>
  <si>
    <t>409</t>
  </si>
  <si>
    <t>781484511</t>
  </si>
  <si>
    <t>Montáž obkladů vnitřních stěn z mozaikových lepenců keramických nebo skleněných lepených flexibilním lepidlem dílce vel. 500 x 500 mm</t>
  </si>
  <si>
    <t>818</t>
  </si>
  <si>
    <t>za kuchyňskou linkou</t>
  </si>
  <si>
    <t>1,18*(0,654+2,475)*14</t>
  </si>
  <si>
    <t>1,18*(0,65*2+2,4+2,705)*4</t>
  </si>
  <si>
    <t>2,95*2*(3,255+1,825)</t>
  </si>
  <si>
    <t>2,95*2*(3,255+2,063)</t>
  </si>
  <si>
    <t>2,95*2*(1,5+1,12+0,9*2)</t>
  </si>
  <si>
    <t>2,95*2*(2,985+2,335)*2</t>
  </si>
  <si>
    <t>2,95*2*(2,5+2,285)*4</t>
  </si>
  <si>
    <t>2,6*2*(2,335+2,985)*2</t>
  </si>
  <si>
    <t>2,6*2*(2,5+2,285)*6</t>
  </si>
  <si>
    <t>dveře</t>
  </si>
  <si>
    <t>-2,1*(0,9*6+1*4+0,9*2+1*6)</t>
  </si>
  <si>
    <t>5976120R</t>
  </si>
  <si>
    <t>mozaika keramická bílá na siťce 30x30 cm se střepem 2,5x2,5 cm dle Tabulka PU.s2</t>
  </si>
  <si>
    <t>820</t>
  </si>
  <si>
    <t>513,551*1,1 "Přepočtené koeficientem množství</t>
  </si>
  <si>
    <t>411</t>
  </si>
  <si>
    <t>5976</t>
  </si>
  <si>
    <t>ZRUŠENO</t>
  </si>
  <si>
    <t>822</t>
  </si>
  <si>
    <t>781495211</t>
  </si>
  <si>
    <t>Čištění vnitřních ploch po provedení obkladu stěn chemickými prostředky</t>
  </si>
  <si>
    <t>824</t>
  </si>
  <si>
    <t>413</t>
  </si>
  <si>
    <t>781495215</t>
  </si>
  <si>
    <t>Obklad - dokončující práce pracnější řezání obkladaček kamenického rohu (jolly hrana) klasický střep obkladu mozaiky</t>
  </si>
  <si>
    <t>826</t>
  </si>
  <si>
    <t>998781202</t>
  </si>
  <si>
    <t>Přesun hmot pro obklady keramické stanovený procentní sazbou (%) z ceny vodorovná dopravní vzdálenost do 50 m v objektech výšky přes 6 do 12 m</t>
  </si>
  <si>
    <t>828</t>
  </si>
  <si>
    <t>783</t>
  </si>
  <si>
    <t>Dokončovací práce - nátěry</t>
  </si>
  <si>
    <t>415</t>
  </si>
  <si>
    <t>78381710R</t>
  </si>
  <si>
    <t>Krycí (ochranný ) bezprašný nátěr betonových podhledů</t>
  </si>
  <si>
    <t>830</t>
  </si>
  <si>
    <t>208,42+48,36+39,54+32,94+16,634+3,54*1,52+3,15*1,52</t>
  </si>
  <si>
    <t>783933161</t>
  </si>
  <si>
    <t>Penetrační nátěr betonových podlah pórovitých ( např. z cihelné dlažby, betonu apod.) disperzní</t>
  </si>
  <si>
    <t>832</t>
  </si>
  <si>
    <t>508,291</t>
  </si>
  <si>
    <t>Dokončovací práce - malby a tapety</t>
  </si>
  <si>
    <t>417</t>
  </si>
  <si>
    <t>784181121</t>
  </si>
  <si>
    <t>Penetrace podkladu jednonásobná hloubková akrylátová bezbarvá v místnostech výšky do 3,80 m</t>
  </si>
  <si>
    <t>834</t>
  </si>
  <si>
    <t>2*(9,472+10,253+129,987+105,506+2,835)</t>
  </si>
  <si>
    <t>412,514+517,459*2+23,127*2</t>
  </si>
  <si>
    <t>-431,628</t>
  </si>
  <si>
    <t>1*2,1*14</t>
  </si>
  <si>
    <t>784211101</t>
  </si>
  <si>
    <t>Malby z malířských směsí oděruvzdorných za mokra dvojnásobné, bílé za mokra oděruvzdorné výborně v místnostech výšky do 3,80 m</t>
  </si>
  <si>
    <t>836</t>
  </si>
  <si>
    <t>419</t>
  </si>
  <si>
    <t>78421116R</t>
  </si>
  <si>
    <t>Příplatek k cenám dvojnásobných maleb za další vrstvu pro celkovou trojnásobnou malbu</t>
  </si>
  <si>
    <t>838</t>
  </si>
  <si>
    <t xml:space="preserve">Práce a dodávky </t>
  </si>
  <si>
    <t>46-M</t>
  </si>
  <si>
    <t>Profese</t>
  </si>
  <si>
    <t>01</t>
  </si>
  <si>
    <t>X4 - Výtah osobní (1500kg/20 osob),D+M+lešení</t>
  </si>
  <si>
    <t>840</t>
  </si>
  <si>
    <t>a1 - interiér BD A</t>
  </si>
  <si>
    <t xml:space="preserve">    766 - Konstrukce truhlářské - dodávka vč montáže a kotvení</t>
  </si>
  <si>
    <t>Konstrukce truhlářské - dodávka vč montáže a kotvení</t>
  </si>
  <si>
    <t>766821R01</t>
  </si>
  <si>
    <t>jídelní stůl –pokoje</t>
  </si>
  <si>
    <t>766821R02</t>
  </si>
  <si>
    <t>jídelní stůl –společenská místnost</t>
  </si>
  <si>
    <t>766821R03</t>
  </si>
  <si>
    <t>židle</t>
  </si>
  <si>
    <t>766821R04</t>
  </si>
  <si>
    <t>pohovka</t>
  </si>
  <si>
    <t>766821R05</t>
  </si>
  <si>
    <t>venkovní stolek</t>
  </si>
  <si>
    <t>766821R06</t>
  </si>
  <si>
    <t>venkovní židle</t>
  </si>
  <si>
    <t>766821R07</t>
  </si>
  <si>
    <t>schůdky</t>
  </si>
  <si>
    <t>766821R08</t>
  </si>
  <si>
    <t>pracovní stolek</t>
  </si>
  <si>
    <t>766821R09</t>
  </si>
  <si>
    <t>pracovní židle</t>
  </si>
  <si>
    <t>766821R10</t>
  </si>
  <si>
    <t>kávový stolek</t>
  </si>
  <si>
    <t>766821R11</t>
  </si>
  <si>
    <t>závěsný držák televizoru</t>
  </si>
  <si>
    <t>766821R12</t>
  </si>
  <si>
    <t>televizor</t>
  </si>
  <si>
    <t>766821R13</t>
  </si>
  <si>
    <t>pračka se sušičkou</t>
  </si>
  <si>
    <t>b - ZTI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</si>
  <si>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</si>
  <si>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</si>
  <si>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</si>
  <si>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</si>
  <si>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</si>
  <si>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</si>
  <si>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</si>
  <si>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</si>
  <si>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Ostatní - Ostatní</t>
  </si>
  <si>
    <t>312101215</t>
  </si>
  <si>
    <t>Vytvoření prostupů přes 0,20 do 0,35 m2 ve zdech výplňových osazením vložek z trub, dílců, tvarovek</t>
  </si>
  <si>
    <t>prostupy střechou 100x100</t>
  </si>
  <si>
    <t>16*0,3</t>
  </si>
  <si>
    <t>prostupy stropem 100x100</t>
  </si>
  <si>
    <t xml:space="preserve">prostupy  základem</t>
  </si>
  <si>
    <t>35*0,6</t>
  </si>
  <si>
    <t>4*0,6</t>
  </si>
  <si>
    <t>6*0,6</t>
  </si>
  <si>
    <t>9*0,6</t>
  </si>
  <si>
    <t xml:space="preserve">nosnou  stěnou</t>
  </si>
  <si>
    <t>30*0,5</t>
  </si>
  <si>
    <t>28614158</t>
  </si>
  <si>
    <t>trubka kanalizační PP korugovaná DN 600x6000mm s hrdlem SN10</t>
  </si>
  <si>
    <t>57*1,01 "Přepočtené koeficientem množství</t>
  </si>
  <si>
    <t>721</t>
  </si>
  <si>
    <t>Zdravotechnika - vnitřní kanalizace</t>
  </si>
  <si>
    <t>721173401</t>
  </si>
  <si>
    <t>Potrubí kanalizační z PVC SN 4 svodné DN 110</t>
  </si>
  <si>
    <t>721173402</t>
  </si>
  <si>
    <t>Potrubí kanalizační z PVC SN 4 svodné DN 125</t>
  </si>
  <si>
    <t>60+36,5</t>
  </si>
  <si>
    <t>721173403</t>
  </si>
  <si>
    <t>Potrubí kanalizační z PVC SN 4 svodné DN 160</t>
  </si>
  <si>
    <t>721173404</t>
  </si>
  <si>
    <t>Potrubí kanalizační z PVC SN 4 svodné DN 200</t>
  </si>
  <si>
    <t>721173405</t>
  </si>
  <si>
    <t>Potrubí kanalizační z PVC SN 4 svodné DN 250</t>
  </si>
  <si>
    <t>chránička</t>
  </si>
  <si>
    <t>2*0,7</t>
  </si>
  <si>
    <t>9*0,9</t>
  </si>
  <si>
    <t>721174024</t>
  </si>
  <si>
    <t>Potrubí kanalizační z PP odpadní DN 75</t>
  </si>
  <si>
    <t>2+3,5</t>
  </si>
  <si>
    <t>721174025</t>
  </si>
  <si>
    <t>Potrubí kanalizační z PP odpadní DN 110</t>
  </si>
  <si>
    <t>25+55</t>
  </si>
  <si>
    <t>721174041</t>
  </si>
  <si>
    <t>Potrubí kanalizační z PP připojovací DN 32</t>
  </si>
  <si>
    <t>721174043</t>
  </si>
  <si>
    <t>Potrubí kanalizační z PP připojovací DN 50</t>
  </si>
  <si>
    <t>16+2+8+66</t>
  </si>
  <si>
    <t>721174044</t>
  </si>
  <si>
    <t>Potrubí kanalizační z PP připojovací DN 75</t>
  </si>
  <si>
    <t>721174045</t>
  </si>
  <si>
    <t>Potrubí kanalizační z PP připojovací DN 110</t>
  </si>
  <si>
    <t>28615603</t>
  </si>
  <si>
    <t>čistící tvarovka odpadní pro vysoké teploty HTRE DN 110</t>
  </si>
  <si>
    <t>28615602</t>
  </si>
  <si>
    <t>čistící tvarovka odpadní pro vysoké teploty HTRE DN 75</t>
  </si>
  <si>
    <t>2810310167</t>
  </si>
  <si>
    <t>Svislá střešní sanační vpust TOPWET s integrovanou bitumenovou manžetou, průměr 110 mm</t>
  </si>
  <si>
    <t>10+6</t>
  </si>
  <si>
    <t>721175212</t>
  </si>
  <si>
    <t>Potrubí kanalizační z PP odpadní odhlučněné třívrstvé DN 110</t>
  </si>
  <si>
    <t>721211405</t>
  </si>
  <si>
    <t>Vpusť podlahová s vodorovným odtokem DN 40/50 s automatickým a ručním uzávěrem proti vzduté vodě mřížka nerez 115x115</t>
  </si>
  <si>
    <t>721219128</t>
  </si>
  <si>
    <t>Montáž odtokového sprchového žlabu délky do 1050 mm</t>
  </si>
  <si>
    <t>55233200</t>
  </si>
  <si>
    <t>žlab sprchového koutu se zápachovou uzávěrkou rohový ZT17</t>
  </si>
  <si>
    <t>721239114</t>
  </si>
  <si>
    <t>Montáž střešního vtoku svislý odtok do DN 160 ostatní typ</t>
  </si>
  <si>
    <t>721290111</t>
  </si>
  <si>
    <t>Zkouška těsnosti potrubí kanalizace vodou DN do 125</t>
  </si>
  <si>
    <t>721290112</t>
  </si>
  <si>
    <t>Zkouška těsnosti potrubí kanalizace vodou DN 150/DN 200</t>
  </si>
  <si>
    <t>998721122</t>
  </si>
  <si>
    <t>Přesun hmot tonážní pro vnitřní kanalizaci ruční v objektech v přes 6 do 12 m</t>
  </si>
  <si>
    <t>Zdravotechnika - vnitřní vodovod</t>
  </si>
  <si>
    <t>722140115</t>
  </si>
  <si>
    <t>Potrubí vodovodní z ušlechtilé oceli spojované lisováním D 35x 1,5 mm</t>
  </si>
  <si>
    <t>722140117</t>
  </si>
  <si>
    <t>Potrubí vodovodní z ušlechtilé oceli spojované lisováním D 54x2 mm</t>
  </si>
  <si>
    <t>722175002</t>
  </si>
  <si>
    <t>Potrubí vodovodní plastové PP-RCT svar polyfúze D 20x2,8 mm</t>
  </si>
  <si>
    <t>19+18+61+6+54+28+2</t>
  </si>
  <si>
    <t>722175003</t>
  </si>
  <si>
    <t>Potrubí vodovodní plastové PP-RCT svar polyfúze D 25x3,5 mm</t>
  </si>
  <si>
    <t>51+82+32+12+43</t>
  </si>
  <si>
    <t>722175004</t>
  </si>
  <si>
    <t>Potrubí vodovodní plastové PP-RCT svar polyfúze D 32x4,4 mm</t>
  </si>
  <si>
    <t>58+4+71+5</t>
  </si>
  <si>
    <t>722175005</t>
  </si>
  <si>
    <t>Potrubí vodovodní plastové PP-RCT svar polyfúze D 40x5,5 mm</t>
  </si>
  <si>
    <t>4+41+6+5+65+2+2</t>
  </si>
  <si>
    <t>722175006</t>
  </si>
  <si>
    <t>Potrubí vodovodní plastové PP-RCT svar polyfúze D 50x6,9 mm</t>
  </si>
  <si>
    <t>2+4+2+2+2</t>
  </si>
  <si>
    <t>722175007</t>
  </si>
  <si>
    <t>Potrubí vodovodní plastové PP-RCT svar polyfúze D 63x8,6 mm</t>
  </si>
  <si>
    <t>6+4+1</t>
  </si>
  <si>
    <t>722176115</t>
  </si>
  <si>
    <t>Montáž potrubí plastové spojované svary polyfuzně D přes 32 do 40 mm</t>
  </si>
  <si>
    <t>28613841</t>
  </si>
  <si>
    <t>potrubí vodovodní jednovrstvé HDPE-100 D 40x2,4mm PN10</t>
  </si>
  <si>
    <t>722176117</t>
  </si>
  <si>
    <t>Montáž potrubí plastové spojované svary polyfuzně D přes 50 do 63 mm</t>
  </si>
  <si>
    <t>28613843</t>
  </si>
  <si>
    <t>potrubí vodovodní jednovrstvé HDPE-100 D 63x3,8mm PN10</t>
  </si>
  <si>
    <t>722181231</t>
  </si>
  <si>
    <t>Ochrana vodovodního potrubí přilepenými termoizolačními trubicemi z PE tl přes 9 do 13 mm DN do 22 mm</t>
  </si>
  <si>
    <t>722181232</t>
  </si>
  <si>
    <t>Ochrana vodovodního potrubí přilepenými termoizolačními trubicemi z PE tl přes 9 do 13 mm DN přes 22 do 45 mm</t>
  </si>
  <si>
    <t>722181233</t>
  </si>
  <si>
    <t>Ochrana vodovodního potrubí přilepenými termoizolačními trubicemi z PE tl přes 9 do 13 mm DN přes 45 do 63 mm</t>
  </si>
  <si>
    <t>722190401</t>
  </si>
  <si>
    <t>Vyvedení a upevnění výpustku DN do 25</t>
  </si>
  <si>
    <t>722224116</t>
  </si>
  <si>
    <t>Kohout plnicí nebo vypouštěcí G 3/4" PN 10 s jedním závitem</t>
  </si>
  <si>
    <t>6+7</t>
  </si>
  <si>
    <t>722231072</t>
  </si>
  <si>
    <t>Ventil zpětný mosazný G 1/2" PN 10 do 110°C se dvěma závity</t>
  </si>
  <si>
    <t>722231075</t>
  </si>
  <si>
    <t>Ventil zpětný mosazný G 5/4" PN 10 do 110°C se dvěma závity</t>
  </si>
  <si>
    <t>722231077</t>
  </si>
  <si>
    <t>Ventil zpětný mosazný G 2" PN 10 do 110°C se dvěma závity</t>
  </si>
  <si>
    <t>722231141</t>
  </si>
  <si>
    <t>Ventil závitový pojistný rohový G 1/2"</t>
  </si>
  <si>
    <t>722231232</t>
  </si>
  <si>
    <t>Ventil elektromagnetický G 1/2" PN 12 do 80°C bez proudu zavřeno se dvěma závity</t>
  </si>
  <si>
    <t>dopouštění vytápění</t>
  </si>
  <si>
    <t>722231245</t>
  </si>
  <si>
    <t>Ventil elektromagnetický G 5/4" PN 16 do 130°C bez proudu zavřeno se dvěma závity</t>
  </si>
  <si>
    <t>722232043</t>
  </si>
  <si>
    <t>Kohout kulový přímý G 1/2" PN 42 do 185°C vnitřní závit</t>
  </si>
  <si>
    <t>722232044</t>
  </si>
  <si>
    <t>Kohout kulový přímý G 3/4" PN 42 do 185°C vnitřní závit</t>
  </si>
  <si>
    <t>2+43</t>
  </si>
  <si>
    <t>722232046</t>
  </si>
  <si>
    <t>Kohout kulový přímý G 5/4" PN 42 do 185°C vnitřní závit</t>
  </si>
  <si>
    <t>1+4</t>
  </si>
  <si>
    <t>722232048</t>
  </si>
  <si>
    <t>Kohout kulový přímý G 2" PN 42 do 185°C vnitřní závit</t>
  </si>
  <si>
    <t>4+1</t>
  </si>
  <si>
    <t>722232063</t>
  </si>
  <si>
    <t>Kohout kulový přímý G 1" PN 42 do 185°C vnitřní závit s vypouštěním</t>
  </si>
  <si>
    <t>722232064</t>
  </si>
  <si>
    <t>Kohout kulový přímý G 5/4" PN 42 do 185°C vnitřní závit s vypouštěním</t>
  </si>
  <si>
    <t>722232065</t>
  </si>
  <si>
    <t>Kohout kulový přímý G 6/4" PN 42 do 185°C vnitřní závit s vypouštěním</t>
  </si>
  <si>
    <t>722232066</t>
  </si>
  <si>
    <t>Kohout kulový přímý G 2" PN 42 do 185°C vnitřní závit s vypouštěním</t>
  </si>
  <si>
    <t>722234232</t>
  </si>
  <si>
    <t>Úprava vody magnetická G 3/4" PN 10 do 100°C se dvěma závity</t>
  </si>
  <si>
    <t>722234266</t>
  </si>
  <si>
    <t>Filtr mosazný G 5/4" PN 20 do 80°C s 2x vnitřním závitem</t>
  </si>
  <si>
    <t>722250133</t>
  </si>
  <si>
    <t>Hydrantový systém s tvarově stálou hadicí D 25 x 30 m celoplechový</t>
  </si>
  <si>
    <t>722270101a</t>
  </si>
  <si>
    <t>Sestava vodoměrová závitová G 3/4"</t>
  </si>
  <si>
    <t>dopouštění top.systému</t>
  </si>
  <si>
    <t>722270102</t>
  </si>
  <si>
    <t>Sestava vodoměrová závitová G 1"</t>
  </si>
  <si>
    <t>722290226</t>
  </si>
  <si>
    <t>Zkouška těsnosti vodovodního potrubí závitového DN do 50</t>
  </si>
  <si>
    <t>722290234</t>
  </si>
  <si>
    <t>Proplach a dezinfekce vodovodního potrubí DN do 80</t>
  </si>
  <si>
    <t>722290246</t>
  </si>
  <si>
    <t>Zkouška těsnosti vodovodního potrubí plastového DN do 40</t>
  </si>
  <si>
    <t>722290249</t>
  </si>
  <si>
    <t>Zkouška těsnosti vodovodního potrubí plastového DN přes 40 do 90</t>
  </si>
  <si>
    <t>Zdravotechnika - strojní vybavení</t>
  </si>
  <si>
    <t>724233015</t>
  </si>
  <si>
    <t>Nádoba expanzní tlaková pro akumulační ohřev TV průtočná s membránou závitové připojení PN 1,0 o objemu 33 l</t>
  </si>
  <si>
    <t>724242222</t>
  </si>
  <si>
    <t>Filtr domácí na studenou vodu G 3/4" se zpětným proplachem</t>
  </si>
  <si>
    <t>725</t>
  </si>
  <si>
    <t>Zdravotechnika - zařizovací předměty</t>
  </si>
  <si>
    <t>725119125</t>
  </si>
  <si>
    <t>Montáž klozetových mís závěsných na nosné stěny</t>
  </si>
  <si>
    <t>64236051</t>
  </si>
  <si>
    <t>klozet keramický bílý závěsný hluboké splachování pro handicapované</t>
  </si>
  <si>
    <t>64236021</t>
  </si>
  <si>
    <t>klozet keramický bílý závěsný hluboké splachování 480x365x350mm</t>
  </si>
  <si>
    <t>725219102</t>
  </si>
  <si>
    <t>Montáž umyvadla připevněného na šrouby do zdiva</t>
  </si>
  <si>
    <t>642ZT01</t>
  </si>
  <si>
    <t>Umyvadlo bílé keramické, s otvorem pro stojánkovou baterii ve středu umyvadla. Montáž na šrouby, hranaté. 605x455 přesná specifikace dle knihy standardu.</t>
  </si>
  <si>
    <t>642ZT02</t>
  </si>
  <si>
    <t>Umyvadlo bílé keramické s otvorem pro stojánkovou baterii ve středu umyvadla, montáž na šrouby, hranaté.360x280 přesná specifikace dle tabulky standardu.</t>
  </si>
  <si>
    <t>725291653</t>
  </si>
  <si>
    <t>Montáž zásobníku toaletních papírů</t>
  </si>
  <si>
    <t>RMAT0001</t>
  </si>
  <si>
    <t>držák toaletního papíru ZT14</t>
  </si>
  <si>
    <t>725291662</t>
  </si>
  <si>
    <t>Montáž sedačky do sprchy</t>
  </si>
  <si>
    <t>55147080</t>
  </si>
  <si>
    <t>sedačka do sprchy antikorozní rozměr sedáku 400x395mm</t>
  </si>
  <si>
    <t>725291666</t>
  </si>
  <si>
    <t>Montáž háčku</t>
  </si>
  <si>
    <t>55441011</t>
  </si>
  <si>
    <t>háček koupelnový</t>
  </si>
  <si>
    <t>725291668</t>
  </si>
  <si>
    <t>Montáž madla invalidního rovného</t>
  </si>
  <si>
    <t>55147130</t>
  </si>
  <si>
    <t>madlo invalidní rovné nerez lesk 900mm</t>
  </si>
  <si>
    <t>725291670</t>
  </si>
  <si>
    <t>Montáž madla invalidního krakorcového sklopného</t>
  </si>
  <si>
    <t>55147115</t>
  </si>
  <si>
    <t>madlo invalidní krakorcové sklopné nerez lesk 813mm</t>
  </si>
  <si>
    <t>725291674</t>
  </si>
  <si>
    <t>Montáž madla umyvadlového</t>
  </si>
  <si>
    <t>55147216</t>
  </si>
  <si>
    <t>madlo umyvadlové pravé/levé s krytkou nerez mat 580x106mm</t>
  </si>
  <si>
    <t>725291676</t>
  </si>
  <si>
    <t>Montáž madla sprchového</t>
  </si>
  <si>
    <t>55147187</t>
  </si>
  <si>
    <t>madlo sprchové pravé/levé s krytkou nerez mat 890x630mm</t>
  </si>
  <si>
    <t>725331111</t>
  </si>
  <si>
    <t>Výlevka bez výtokových armatur keramická se sklopnou plastovou mřížkou 500 mm</t>
  </si>
  <si>
    <t>725531101</t>
  </si>
  <si>
    <t>Elektrický ohřívač zásobníkový přepadový beztlakový 5 l / 2 kW</t>
  </si>
  <si>
    <t>725813111</t>
  </si>
  <si>
    <t>Ventil rohový bez připojovací trubičky nebo flexi hadičky G 1/2"</t>
  </si>
  <si>
    <t>725813112</t>
  </si>
  <si>
    <t>Ventil rohový pračkový G 3/4"</t>
  </si>
  <si>
    <t>725821316</t>
  </si>
  <si>
    <t>Baterie dřezová nástěnná páková s otáčivým plochým ústím a délkou ramínka 300 mm</t>
  </si>
  <si>
    <t>725829122</t>
  </si>
  <si>
    <t>Montáž baterie umyvadlové nástěnné termostatické ostatní typ</t>
  </si>
  <si>
    <t>55144039</t>
  </si>
  <si>
    <t>baterie umyvadlová automatická 2 vody</t>
  </si>
  <si>
    <t>725841351</t>
  </si>
  <si>
    <t>Baterie sprchová automatická s termostatickým ventilem</t>
  </si>
  <si>
    <t>725861101</t>
  </si>
  <si>
    <t>Zápachová uzávěrka pro umyvadla DN 32</t>
  </si>
  <si>
    <t>725865502</t>
  </si>
  <si>
    <t>Odpadní souprava DN 40 s přívodem vody G 3/4</t>
  </si>
  <si>
    <t>4+3</t>
  </si>
  <si>
    <t>Zdravotechnika - předstěnové instalace</t>
  </si>
  <si>
    <t>726111001</t>
  </si>
  <si>
    <t>Instalační předstěna pro umyvadlo s nastavitelnou hl 80 až 190 mm do masivní zděné kce</t>
  </si>
  <si>
    <t>726111031</t>
  </si>
  <si>
    <t>Instalační předstěna pro klozet s ovládáním zepředu v 1080 mm závěsný do masivní zděné kce</t>
  </si>
  <si>
    <t>726131043</t>
  </si>
  <si>
    <t>Instalační předstěna pro klozet závěsný v 1120 mm s ovládáním zepředu pro postižené do stěn s kov kcí</t>
  </si>
  <si>
    <t>726191001</t>
  </si>
  <si>
    <t>Zvukoizolační souprava pro klozet a bidet</t>
  </si>
  <si>
    <t>Ústřední vytápění - strojovny</t>
  </si>
  <si>
    <t>732331771</t>
  </si>
  <si>
    <t>Příslušenství k expanzním nádobám souprava s upínací páskou</t>
  </si>
  <si>
    <t>732331772</t>
  </si>
  <si>
    <t>Příslušenství k expanzním nádobám konzole nastavitelná</t>
  </si>
  <si>
    <t>732331777</t>
  </si>
  <si>
    <t>Příslušenství k expanzním nádobám bezpečnostní uzávěr G 3/4 k měření tlaku</t>
  </si>
  <si>
    <t>732421207</t>
  </si>
  <si>
    <t>Čerpadlo teplovodní mokroběžné závitové cirkulační DN 32 výtlak do 4,0 m průtok 2,3 m3/h pro TUV</t>
  </si>
  <si>
    <t>733</t>
  </si>
  <si>
    <t>Ústřední vytápění - rozvodné potrubí</t>
  </si>
  <si>
    <t>733121244</t>
  </si>
  <si>
    <t xml:space="preserve">Potrubí ocelové hladké bezešvé v kotelnách nebo strojovnách spojované svařováním D 273x7,0 mm  chránička</t>
  </si>
  <si>
    <t>7*0,9</t>
  </si>
  <si>
    <t>28611620</t>
  </si>
  <si>
    <t>čistící kus kanalizace plastové KG DN 160 se 4 šrouby</t>
  </si>
  <si>
    <t>733121245</t>
  </si>
  <si>
    <t xml:space="preserve">Potrubí ocelové hladké bezešvé v kotelnách nebo strojovnách spojované svařováním D 324x8,0 mm  chránička</t>
  </si>
  <si>
    <t>2,7</t>
  </si>
  <si>
    <t>Ústřední vytápění - armatury</t>
  </si>
  <si>
    <t>734220112</t>
  </si>
  <si>
    <t>Ventil závitový regulační přímý G 1/2 PN 25 do 120°C vyvažovací bez vypouštění</t>
  </si>
  <si>
    <t>734220113</t>
  </si>
  <si>
    <t>Ventil závitový regulační přímý G 3/4 PN 25 do 120°C vyvažovací bez vypouštění</t>
  </si>
  <si>
    <t>734411103</t>
  </si>
  <si>
    <t>Teploměr technický s pevným stonkem a jímkou zadní připojení průměr 63 mm délky 100 mm</t>
  </si>
  <si>
    <t>Ostatní</t>
  </si>
  <si>
    <t>03</t>
  </si>
  <si>
    <t>Pažnice a těsnící manžeta DN 250</t>
  </si>
  <si>
    <t>ks</t>
  </si>
  <si>
    <t>04</t>
  </si>
  <si>
    <t xml:space="preserve">šachta do  zelené  střechy</t>
  </si>
  <si>
    <t>ZT16</t>
  </si>
  <si>
    <t>Pneumatické oddálené kulaté ovládací bílé tlačítko splachování, pod omítku, ploché plastové tlačítko pro dvě možnosti splachování, včetně ovládacích táhel a montážního materiálu.</t>
  </si>
  <si>
    <t>ZT106</t>
  </si>
  <si>
    <t>Sklopné nerezové zrcadlo pro tělesně postižené.Přesná specifikace dle knihy standardu.</t>
  </si>
  <si>
    <t>597859015</t>
  </si>
  <si>
    <t>c - Vytápění</t>
  </si>
  <si>
    <t xml:space="preserve">    735 - Ústřední vytápění - otopná tělesa</t>
  </si>
  <si>
    <t>721173316</t>
  </si>
  <si>
    <t>Potrubí kanalizační z PVC SN 4 dešťové DN 125</t>
  </si>
  <si>
    <t>732331617</t>
  </si>
  <si>
    <t>Nádoba tlaková expanzní pro topnou a chladicí soustavu s membránou závitové připojení PN 0,6 o objemu 80 l</t>
  </si>
  <si>
    <t>732422105</t>
  </si>
  <si>
    <t>Čerpadlo teplovodní mokroběžné přírubové cirkulační DN 50 výtlak do 9,0 m průtok 24,0 m3/h pro TUV</t>
  </si>
  <si>
    <t>732511303</t>
  </si>
  <si>
    <t>Separátor vzduchu solárních systémů G 3/4" F/F</t>
  </si>
  <si>
    <t>732522119</t>
  </si>
  <si>
    <t>Tepelné čerpadlo vzduch/voda venkovní jednotka topný výkon/příkon 13,0/5,11 kW</t>
  </si>
  <si>
    <t>732522132</t>
  </si>
  <si>
    <t>Tepelné čerpadlo vzduch/voda vnitřní jednotka se zásobníkem o objemu 185 l / výkonu 9,0 kW</t>
  </si>
  <si>
    <t>998732102</t>
  </si>
  <si>
    <t>Přesun hmot tonážní pro strojovny v objektech v do 12 m</t>
  </si>
  <si>
    <t>733223205</t>
  </si>
  <si>
    <t>Potrubí měděné tvrdé spojované tvrdým pájením D 28x1,5 mm</t>
  </si>
  <si>
    <t>733223206</t>
  </si>
  <si>
    <t>Potrubí měděné tvrdé spojované tvrdým pájením D 35x1,5 mm</t>
  </si>
  <si>
    <t>733223207</t>
  </si>
  <si>
    <t>Potrubí měděné tvrdé spojované tvrdým pájením D 42x1,5 mm</t>
  </si>
  <si>
    <t>733291101</t>
  </si>
  <si>
    <t>Zkouška těsnosti potrubí měděné D do 35x1,5</t>
  </si>
  <si>
    <t>733291102</t>
  </si>
  <si>
    <t>Zkouška těsnosti potrubí měděné do D 64x2</t>
  </si>
  <si>
    <t>733811242</t>
  </si>
  <si>
    <t>Ochrana potrubí ústředního vytápění termoizolačními trubicemi z PE tl přes 13 do 20 mm DN přes 22 do 45 mm</t>
  </si>
  <si>
    <t>998733112</t>
  </si>
  <si>
    <t>Přesun hmot tonážní pro rozvody potrubí s omezením mechanizace v objektech v přes 6 do 12 m</t>
  </si>
  <si>
    <t>734211120</t>
  </si>
  <si>
    <t>Ventil závitový odvzdušňovací G 1/2 PN 14 do 120°C automatický</t>
  </si>
  <si>
    <t>734242415</t>
  </si>
  <si>
    <t>Ventil závitový zpětný přímý G 5/4 PN 16 do 110°C</t>
  </si>
  <si>
    <t>734242416</t>
  </si>
  <si>
    <t>Ventil závitový zpětný přímý G 6/4 PN 16 do 110°C</t>
  </si>
  <si>
    <t>734251135</t>
  </si>
  <si>
    <t>Ventil pojistný čepový rohový G 1 PN 16 do 200°C</t>
  </si>
  <si>
    <t>734261236</t>
  </si>
  <si>
    <t>Šroubení topenářské přímé G 5/4 PN 16 do 120°C</t>
  </si>
  <si>
    <t>734291123</t>
  </si>
  <si>
    <t>Kohout plnící a vypouštěcí G 1/2 PN 10 do 90°C závitový</t>
  </si>
  <si>
    <t>734291246</t>
  </si>
  <si>
    <t>Filtr závitový přímý G 1 1/2 PN 16 do 130°C s vnitřními závity</t>
  </si>
  <si>
    <t>734291249.R</t>
  </si>
  <si>
    <t>Měření spotřeby tepla 0,6m3/hod topení/chlazení</t>
  </si>
  <si>
    <t>734291265</t>
  </si>
  <si>
    <t>Filtr závitový přímý G 1 1/4 PN 30 do 110°C s vnitřními závity</t>
  </si>
  <si>
    <t>734295025</t>
  </si>
  <si>
    <t>Směšovací armatura závitová trojcestná DN 50 se servomotorem</t>
  </si>
  <si>
    <t>734411101</t>
  </si>
  <si>
    <t>Teploměr technický s pevným stonkem a jímkou zadní připojení průměr 63 mm délky 50 mm</t>
  </si>
  <si>
    <t>734421101</t>
  </si>
  <si>
    <t>Tlakoměr s pevným stonkem a zpětnou klapkou tlak 0-16 bar průměr 50 mm spodní připojení</t>
  </si>
  <si>
    <t>734424101</t>
  </si>
  <si>
    <t>Kondenzační smyčka k přivaření zahnutá PN 250 do 300°C</t>
  </si>
  <si>
    <t>998734102</t>
  </si>
  <si>
    <t>Přesun hmot tonážní pro armatury v objektech v do 12 m</t>
  </si>
  <si>
    <t>735</t>
  </si>
  <si>
    <t>Ústřední vytápění - otopná tělesa</t>
  </si>
  <si>
    <t>735511031</t>
  </si>
  <si>
    <t>Podlahové vytápění - rozvodné potrubí polyethylen PE-Xa 20x2,0 mm pro kari síť rozteč 50 mm</t>
  </si>
  <si>
    <t>735511055</t>
  </si>
  <si>
    <t>Podlahové vytápění - vodící lišta pro uchycení potrubí D 20 mm</t>
  </si>
  <si>
    <t>735511063</t>
  </si>
  <si>
    <t>Podlahové vytápění - ochranná trubka potrubí podlahového topení</t>
  </si>
  <si>
    <t>735511082</t>
  </si>
  <si>
    <t>Podlahové vytápění - rozdělovač mosazný s průtokoměry tříokruhový</t>
  </si>
  <si>
    <t>735511085</t>
  </si>
  <si>
    <t>Podlahové vytápění - rozdělovač mosazný s průtokoměry šestiokruhový</t>
  </si>
  <si>
    <t>735511086</t>
  </si>
  <si>
    <t>Podlahové vytápění - rozdělovač mosazný s průtokoměry sedmiokruhový</t>
  </si>
  <si>
    <t>735511102</t>
  </si>
  <si>
    <t>Podlahové vytápění - skříň podomítková pro rozdělovač s 2-6 okruhy</t>
  </si>
  <si>
    <t>735511103</t>
  </si>
  <si>
    <t>Podlahové vytápění - skříň podomítková pro rozdělovač s 6-9 okruhy</t>
  </si>
  <si>
    <t>735511136</t>
  </si>
  <si>
    <t>Podlahové vytápění - sada pro připojení měřiče tepla</t>
  </si>
  <si>
    <t>735511139</t>
  </si>
  <si>
    <t>Podlahové vytápění - svěrné šroubení se závitem EK 3/4" pro připojení potrubí 18x2,0 mm na rozdělovač</t>
  </si>
  <si>
    <t>735511143</t>
  </si>
  <si>
    <t>Podlahové vytápění - elektrotermická hlavice (termopohon)</t>
  </si>
  <si>
    <t>735511144</t>
  </si>
  <si>
    <t>Podlahové topení - elektronický rozvaděč pro připojení max 6 prostorových termostatů</t>
  </si>
  <si>
    <t>735531002</t>
  </si>
  <si>
    <t xml:space="preserve">Montáž+ dodávka  stropního kapilárního vytápění chlazení</t>
  </si>
  <si>
    <t>cementová distanční podložka do pohledových žb stropů</t>
  </si>
  <si>
    <t>d - Elektrika silová</t>
  </si>
  <si>
    <t xml:space="preserve">    997 - Přesun sutě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</si>
  <si>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</si>
  <si>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</si>
  <si>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</si>
  <si>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</si>
  <si>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</si>
  <si>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</si>
  <si>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612135101</t>
  </si>
  <si>
    <t>Hrubá výplň rýh ve stěnách maltou jakékoli šířky rýhy</t>
  </si>
  <si>
    <t>952901107</t>
  </si>
  <si>
    <t>Čištění budov omytí dvojitých nebo zdvojených oken nebo balkonových dveří pl přes 1,5 do 2,5 m2</t>
  </si>
  <si>
    <t>952902021</t>
  </si>
  <si>
    <t>Čištění budov zametení hladkých podlah</t>
  </si>
  <si>
    <t>977131116</t>
  </si>
  <si>
    <t>Vrty příklepovými vrtáky D přes 16 do 20 mm do cihelného zdiva nebo prostého betonu</t>
  </si>
  <si>
    <t>150*0,1</t>
  </si>
  <si>
    <t>997</t>
  </si>
  <si>
    <t>Přesun sutě</t>
  </si>
  <si>
    <t>997013213</t>
  </si>
  <si>
    <t>Vnitrostaveništní doprava suti a vybouraných hmot pro budovy v do 12 m ručně</t>
  </si>
  <si>
    <t>997013631</t>
  </si>
  <si>
    <t>Poplatek za uložení na skládce (skládkovné) stavebního odpadu směsného kód odpadu 17 09 04</t>
  </si>
  <si>
    <t>735511141.R</t>
  </si>
  <si>
    <t xml:space="preserve">KNX akční člen Reg K/6X24/230/0  16A dod a mont.</t>
  </si>
  <si>
    <t>735511142</t>
  </si>
  <si>
    <t>Podlahové vytápění - prostorový termostat programovatelný týdenní přesná specifikace dle knihy standardu</t>
  </si>
  <si>
    <t>741110021</t>
  </si>
  <si>
    <t>Montáž trubka plastová tuhá D přes 16 do 23 mm uložená pod omítku</t>
  </si>
  <si>
    <t>950+650+590+950</t>
  </si>
  <si>
    <t>10.152.908</t>
  </si>
  <si>
    <t>KOPOS Trubka ohebná 1416E průměr 16 320N MONOFLEX s drátem,balení 50m</t>
  </si>
  <si>
    <t>1428,57142857143*1,05 "Přepočtené koeficientem množství</t>
  </si>
  <si>
    <t>11.202.381</t>
  </si>
  <si>
    <t>KOPOS Trubka ohebná 2325/LPE-2_A50D, EN LPE 125N, pr. 25, černá, balení 50m</t>
  </si>
  <si>
    <t>741112061</t>
  </si>
  <si>
    <t>Montáž krabice přístrojová zapuštěná plastová kruhová</t>
  </si>
  <si>
    <t>546+28+6+36</t>
  </si>
  <si>
    <t>1000203131</t>
  </si>
  <si>
    <t>2390 Přístrojová krabice</t>
  </si>
  <si>
    <t>34571532</t>
  </si>
  <si>
    <t>krabice přístrojová odbočná s víčkem z PH, 107x107mm, hloubka 50mm</t>
  </si>
  <si>
    <t>1000112598</t>
  </si>
  <si>
    <t xml:space="preserve">KOPOS KO 125/1L NA  KRABICE ODBOČNÁ</t>
  </si>
  <si>
    <t>741112101</t>
  </si>
  <si>
    <t>Montáž rozvodka zapuštěná plastová kruhová</t>
  </si>
  <si>
    <t>741112311.R</t>
  </si>
  <si>
    <t>Dodávka a montáž svorek pro pospojování 10x6mm</t>
  </si>
  <si>
    <t>741120001</t>
  </si>
  <si>
    <t>Montáž vodič Cu izolovaný plný a laněný žíla 0,35-6 mm2 pod omítku (CY)</t>
  </si>
  <si>
    <t>34140825</t>
  </si>
  <si>
    <t>vodič silový s Cu jádrem 4mm2</t>
  </si>
  <si>
    <t>34140826</t>
  </si>
  <si>
    <t>vodič silový s Cu jádrem 6mm2</t>
  </si>
  <si>
    <t>741120003</t>
  </si>
  <si>
    <t>Montáž vodič Cu izolovaný plný a laněný žíla 10-16 mm2 pod omítku (CY)</t>
  </si>
  <si>
    <t>34141359</t>
  </si>
  <si>
    <t>vodič ohebný s Cu jádrem propojovací pro 450/750V 16mm2</t>
  </si>
  <si>
    <t>741122011</t>
  </si>
  <si>
    <t>Montáž kabel Cu bez ukončení uložený pod omítku plný kulatý 2x1,5 až 2,5 mm2 (CYKY)</t>
  </si>
  <si>
    <t>34111005</t>
  </si>
  <si>
    <t>kabel silový s Cu jádrem 1kV 2x1,5mm2</t>
  </si>
  <si>
    <t>310*1,2 "Přepočtené koeficientem množství</t>
  </si>
  <si>
    <t>741122015</t>
  </si>
  <si>
    <t>Montáž kabel Cu bez ukončení uložený pod omítku plný kulatý 3x1,5 mm2 (CYKY)</t>
  </si>
  <si>
    <t>420+2400+30</t>
  </si>
  <si>
    <t>34111030</t>
  </si>
  <si>
    <t>kabel silový s Cu jádrem 1kV 3x1,5mm2</t>
  </si>
  <si>
    <t>2820*1,2 "Přepočtené koeficientem množství</t>
  </si>
  <si>
    <t>10.049.379</t>
  </si>
  <si>
    <t>1-CXKE-R 3J1,5 (3Cx1,5)</t>
  </si>
  <si>
    <t>741122016</t>
  </si>
  <si>
    <t>Montáž kabel Cu bez ukončení uložený pod omítku plný kulatý 3x2,5 až 6 mm2 (CYKY)</t>
  </si>
  <si>
    <t>5200</t>
  </si>
  <si>
    <t>34111036</t>
  </si>
  <si>
    <t>kabel silový s Cu jádrem 1kV 3x2,5mm2</t>
  </si>
  <si>
    <t>4982,03592814371*1,2 "Přepočtené koeficientem množství</t>
  </si>
  <si>
    <t>741122031</t>
  </si>
  <si>
    <t>Montáž kabel Cu bez ukončení uložený pod omítku plný kulatý 5x1,5 až 2,5 mm2 (CYKY)</t>
  </si>
  <si>
    <t>120+240</t>
  </si>
  <si>
    <t>34111094</t>
  </si>
  <si>
    <t>kabel silový s Cu jádrem 1kV 5x2,5mm2</t>
  </si>
  <si>
    <t>233,333333333333*1,2 "Přepočtené koeficientem množství</t>
  </si>
  <si>
    <t>34111090</t>
  </si>
  <si>
    <t>kabel instalační jádro Cu plné izolace PVC plášť PVC 450/750V (CYKY) 5x1,5mm2</t>
  </si>
  <si>
    <t>741122032</t>
  </si>
  <si>
    <t>Montáž kabel Cu bez ukončení uložený pod omítku plný kulatý 5x4 až 6 mm2 (CYKY)</t>
  </si>
  <si>
    <t>30+30</t>
  </si>
  <si>
    <t>34111098</t>
  </si>
  <si>
    <t>kabel silový s Cu jádrem 1kV 5x4mm2</t>
  </si>
  <si>
    <t>30*1,2 "Přepočtené koeficientem množství</t>
  </si>
  <si>
    <t>34111100</t>
  </si>
  <si>
    <t>kabel instalační jádro Cu plné izolace PVC plášť PVC 450/750V (CYKY) 5x6mm2</t>
  </si>
  <si>
    <t>34113034</t>
  </si>
  <si>
    <t>kabel instalační jádro Cu plné izolace PVC plášť PVC 450/750V (CYKY) 5x10mm2</t>
  </si>
  <si>
    <t>741122033</t>
  </si>
  <si>
    <t>Montáž kabel Cu bez ukončení uložený pod omítku plný kulatý 5x10mm2 (CYKY)</t>
  </si>
  <si>
    <t>741130003</t>
  </si>
  <si>
    <t>Ukončení vodič izolovaný do 4 mm2 v rozváděči nebo na přístroji</t>
  </si>
  <si>
    <t>741130006</t>
  </si>
  <si>
    <t>Ukončení vodič izolovaný do 16 mm2 v rozváděči nebo na přístroji</t>
  </si>
  <si>
    <t>741130011</t>
  </si>
  <si>
    <t>Ukončení vodič izolovaný do 50 mm2 v rozváděči nebo na přístroji</t>
  </si>
  <si>
    <t>741130022</t>
  </si>
  <si>
    <t>Ukončení vodič izolovaný do 4 mm2 na svorkovnici</t>
  </si>
  <si>
    <t>741130025</t>
  </si>
  <si>
    <t>Ukončení vodič izolovaný do 16 mm2 na svorkovnici</t>
  </si>
  <si>
    <t>741132001</t>
  </si>
  <si>
    <t>Ukončení kabelů 2x1,5 mm2 smršťovací koncovkou nebo páskou s letováním</t>
  </si>
  <si>
    <t>741310001</t>
  </si>
  <si>
    <t>Montáž vypínač nástěnný 1-jednopólový prostředí normální</t>
  </si>
  <si>
    <t>35+20</t>
  </si>
  <si>
    <t>žaluziový</t>
  </si>
  <si>
    <t>741310013</t>
  </si>
  <si>
    <t>Montáž ovladač nástěnný 1/0So-tlačítkový zapínací s orientační doutnavkou prostředí normální</t>
  </si>
  <si>
    <t>741310021</t>
  </si>
  <si>
    <t>Montáž přepínač nástěnný 5-sériový prostředí normální</t>
  </si>
  <si>
    <t>4+4</t>
  </si>
  <si>
    <t>741310024</t>
  </si>
  <si>
    <t>Montáž přepínač nástěnný 6+6 dvojitý střídavý prostředí normální se zapojením vodičů</t>
  </si>
  <si>
    <t>ABB.355352289D2</t>
  </si>
  <si>
    <t>Přepínač dvojitý střídavý, řazení 6+6 přesná specifikace dle knihy standardu</t>
  </si>
  <si>
    <t>10.034.656</t>
  </si>
  <si>
    <t>Žaluziový vypínač,přesná specifikace dle knihy standardu</t>
  </si>
  <si>
    <t>34535575</t>
  </si>
  <si>
    <t>spínač řazení 6 10A černý IP43 přesná specifikace dle knihy standardu</t>
  </si>
  <si>
    <t>34535587</t>
  </si>
  <si>
    <t>spínač řazení 1/0 10A černý přesná specifikace dle knihy standardu</t>
  </si>
  <si>
    <t>34535572</t>
  </si>
  <si>
    <t>spínač řazení 5 10A 3553-01289 černý přesná specifikace dle knihy standardu</t>
  </si>
  <si>
    <t>741310124</t>
  </si>
  <si>
    <t>Montáž přepínač (polo)zapuštěný bezšroubové připojení 6+1-sériový střídavý se zapojením vodičů</t>
  </si>
  <si>
    <t>741310412</t>
  </si>
  <si>
    <t>Montáž spínač tří/čtyřpólový nástěnný do 25 A venkovní nebo mokré</t>
  </si>
  <si>
    <t>741311004</t>
  </si>
  <si>
    <t>Montáž čidlo pohybu nástěnné se zapojením vodičů</t>
  </si>
  <si>
    <t>6+1</t>
  </si>
  <si>
    <t>741312042.R</t>
  </si>
  <si>
    <t>TLAČÍTKO POD SKLEM (central stop, total stop) '10A, 230V,</t>
  </si>
  <si>
    <t>741313001</t>
  </si>
  <si>
    <t>Montáž zásuvka (polo)zapuštěná bezšroubové připojení 2P+PE se zapojením vodičů</t>
  </si>
  <si>
    <t>34555243.R</t>
  </si>
  <si>
    <t>zásuvka zápustná dvojnásobná s clonkami, specifikace dle knihy standardu</t>
  </si>
  <si>
    <t>34555242.R</t>
  </si>
  <si>
    <t xml:space="preserve">zásuvka zápustná dvojnásobná,s přepětovou  ochranou specifikace dle knihy standardu</t>
  </si>
  <si>
    <t>741313005</t>
  </si>
  <si>
    <t>Montáž zásuvka (polo)zapuštěná bezšroubové připojení 2P + PE s přepěťovou ochranou</t>
  </si>
  <si>
    <t>741330602</t>
  </si>
  <si>
    <t>Montáž relé návěstní se zapojením vodičů</t>
  </si>
  <si>
    <t>741331075</t>
  </si>
  <si>
    <t>Montáž termostatu bez zapojení vodičů</t>
  </si>
  <si>
    <t>10.042.637</t>
  </si>
  <si>
    <t>Termostat</t>
  </si>
  <si>
    <t>741372021</t>
  </si>
  <si>
    <t>Montáž svítidlo LED interiérové přisazené nástěnné hranaté nebo kruhové do 0,09 m2 se zapojením vodičů</t>
  </si>
  <si>
    <t>53+24+30+5+14+3</t>
  </si>
  <si>
    <t>741372042</t>
  </si>
  <si>
    <t>Montáž svítidlo LED vč zdroje bytové přisazené stropní páskové lištové</t>
  </si>
  <si>
    <t>741372051</t>
  </si>
  <si>
    <t>Montáž svítidlo LED bytové přisazené stropní reflektorové bez čidla</t>
  </si>
  <si>
    <t>741390921.R</t>
  </si>
  <si>
    <t>Dodávka a montáž reflexní piktogram směrový</t>
  </si>
  <si>
    <t>34774017</t>
  </si>
  <si>
    <t xml:space="preserve">Zdroj-trafo pro LED pásky 24V </t>
  </si>
  <si>
    <t>34774016</t>
  </si>
  <si>
    <t>LED pásek 24V 10-20W/m</t>
  </si>
  <si>
    <t>-1210267311</t>
  </si>
  <si>
    <t>10.069.937</t>
  </si>
  <si>
    <t>ELKOEP Relé SMR-T supermultifunkční</t>
  </si>
  <si>
    <t>Elektroinstalace - slaboproud</t>
  </si>
  <si>
    <t>742110102</t>
  </si>
  <si>
    <t>Montáž kabelového žlabu pro slaboproud šířky do 150 mm</t>
  </si>
  <si>
    <t>34575600</t>
  </si>
  <si>
    <t>žlab kabelový drátěný galvanicky zinkovaný 150/100mm</t>
  </si>
  <si>
    <t>34121050</t>
  </si>
  <si>
    <t>kabel sdělovací s Cu jádrem 5x2x0,5mm</t>
  </si>
  <si>
    <t>120*1,2 "Přepočtené koeficientem množství</t>
  </si>
  <si>
    <t>742124002</t>
  </si>
  <si>
    <t>Montáž kabelů datových FTP, UTP, STP pro vnitřní rozvody do trubky</t>
  </si>
  <si>
    <t>elektrotopení</t>
  </si>
  <si>
    <t>1250</t>
  </si>
  <si>
    <t>elektroinstalace markýzy</t>
  </si>
  <si>
    <t>11.337.448</t>
  </si>
  <si>
    <t>ABB Kabel YCYM 2x2x0,8 sběrnicový (100m)</t>
  </si>
  <si>
    <t>25*1,1 "Přepočtené koeficientem množství</t>
  </si>
  <si>
    <t>Práce a dodávky M</t>
  </si>
  <si>
    <t>21-M</t>
  </si>
  <si>
    <t>Elektromontáže</t>
  </si>
  <si>
    <t>210280003</t>
  </si>
  <si>
    <t>Zkoušky a prohlídky el rozvodů a zařízení celková prohlídka pro objem mtž prací do 1 000 000 Kč</t>
  </si>
  <si>
    <t>210280010</t>
  </si>
  <si>
    <t>Příplatek k celkové prohlídce za dalších i započatých 500 000 Kč přes 1 000 000 Kč</t>
  </si>
  <si>
    <t>22-M</t>
  </si>
  <si>
    <t>Montáže technologických zařízení pro dopravní stavby</t>
  </si>
  <si>
    <t>220322002.R</t>
  </si>
  <si>
    <t>Montáž čidla, snímače</t>
  </si>
  <si>
    <t>1453875</t>
  </si>
  <si>
    <t>POVETRNOSTNI CIDLO</t>
  </si>
  <si>
    <t>220322007.R</t>
  </si>
  <si>
    <t>Montáž komunikačního modulu IRC do krabice včetně dodávky ,230V ,2xDI vstup,1x DO výstup,možný typ IB-MoCo1AC</t>
  </si>
  <si>
    <t>Zemní práce při extr.mont.pracích</t>
  </si>
  <si>
    <t>468081311</t>
  </si>
  <si>
    <t>Vybourání otvorů pro elektroinstalace ve zdivu cihelném pl do 0,0225 m2 tl do 15 cm</t>
  </si>
  <si>
    <t>468081411</t>
  </si>
  <si>
    <t>Vybourání otvorů pro elektroinstalace ve zdivu betonovém pl do 0,02 m2 tl do 15 cm</t>
  </si>
  <si>
    <t>468091311</t>
  </si>
  <si>
    <t>Vysekání kapes a výklenků ve zdivu cihelném pro krabice 7x7x5 cm</t>
  </si>
  <si>
    <t>468101411</t>
  </si>
  <si>
    <t>Vysekání rýh pro montáž trubek a kabelů v cihelných zdech hl do 3 cm a š do 3 cm</t>
  </si>
  <si>
    <t>468101422</t>
  </si>
  <si>
    <t>Vysekání rýh pro montáž trubek a kabelů v cihelných zdech hl přes 3 do 5 cm a š přes 5 do 7 cm</t>
  </si>
  <si>
    <t>HZS</t>
  </si>
  <si>
    <t>Hodinové zúčtovací sazby</t>
  </si>
  <si>
    <t>HZS3132</t>
  </si>
  <si>
    <t>Hodinová zúčtovací sazba elektromontér VN a VVN odborný</t>
  </si>
  <si>
    <t>hod</t>
  </si>
  <si>
    <t>262144</t>
  </si>
  <si>
    <t>koordinace s ostatními profesemi</t>
  </si>
  <si>
    <t>spolupráce s revizním technikem</t>
  </si>
  <si>
    <t xml:space="preserve">oživení systému  regulace vytápění</t>
  </si>
  <si>
    <t>HZS4211</t>
  </si>
  <si>
    <t>Hodinová zúčtovací sazba revizní technik</t>
  </si>
  <si>
    <t xml:space="preserve">provedení  revizních  zkoušek</t>
  </si>
  <si>
    <t>06</t>
  </si>
  <si>
    <t>Rozváděč RH-A-viz v.č D.1.1.4.5.-05 skříňové provedení (800x1800x250 mm hl.vypínač 80A + VC '100A, 400V, IP40/20, Ik&lt;10kA</t>
  </si>
  <si>
    <t>07</t>
  </si>
  <si>
    <t>Rozváděč RBx - viz v.č.D.1.1.4.5.-06 zapuštěná rozvodnice 400x300x105 mm (jističochrániče v jednomodulovém provedení) '63A, 400V, IP40/20, Ik&lt;6kA</t>
  </si>
  <si>
    <t>08</t>
  </si>
  <si>
    <t>Rozváděč RK-A - viz v.č.D.1.1.4.5.-06 zapuštěná rozvodnice 287x361x112 mm (jističochrániče v jednomodulovém provedení) '63A, 400V, IP40/20, Ik&lt;6kA</t>
  </si>
  <si>
    <t>21a</t>
  </si>
  <si>
    <t>Přepážky - vodotěsný prostup do budovy,'Rozebratelný prostup s kombinovanou ochranou a multidiametrální technologií D+M</t>
  </si>
  <si>
    <t xml:space="preserve">Protipožární přepážky -  odolnost 30min, ' Protip.průchod stěnou t 30cm</t>
  </si>
  <si>
    <t>OS1</t>
  </si>
  <si>
    <t>Kruhové přisazené svítidlo stropní. Tělo kovové, barva černá. Difuzor z opálového skla, teplota 2700K, svítivost dle výpočtových ho</t>
  </si>
  <si>
    <t>OS2</t>
  </si>
  <si>
    <t>Válcovité přisazené nástěnné svítidlo, bez konzoly, bílé sádrové tělo svítidla, teplota světla 2700K. Specifikace dle PD.</t>
  </si>
  <si>
    <t>OS3</t>
  </si>
  <si>
    <t>závěsné svítidlo přesná specifikace dle kihy standaRDU</t>
  </si>
  <si>
    <t>OS4</t>
  </si>
  <si>
    <t>Přisazené svítidlo kruhové. specifikace dle knihy standardu</t>
  </si>
  <si>
    <t>OS5</t>
  </si>
  <si>
    <t>Nástěnné svítidlo nad zrcadlem. Rovnoměrné osvětlení po celé délce svítidla, obdélníkový průřez, přisazené, bez konzoly. Difuzor–mléčné matné opálové sklo, tělo kovové, teplota světla 2700-3000K. Specifikace dle knihy standardu.</t>
  </si>
  <si>
    <t>OS6</t>
  </si>
  <si>
    <t>Kruhové přisazené svítidlo s ochrannou kovovou mříží proti rozbití.Specifikace dle knihy standardu.</t>
  </si>
  <si>
    <t>e - fotovoltaika</t>
  </si>
  <si>
    <t>741120101</t>
  </si>
  <si>
    <t>Montáž vodič Cu izolovaný plný a laněný s PVC pláštěm žíla 0,15-16 mm2 zatažený (např. CY, CHAH-V)</t>
  </si>
  <si>
    <t>34141142</t>
  </si>
  <si>
    <t>vodič propojovací jádro Cu lanované izolace PVC 450/750V (H07V-R) 1x16mm2</t>
  </si>
  <si>
    <t>60*1,15 "Přepočtené koeficientem množství</t>
  </si>
  <si>
    <t>741120324</t>
  </si>
  <si>
    <t>Montáž fotovoltaických kabelů uložených pevně průměru přes 4 do 6 mm</t>
  </si>
  <si>
    <t>34111851</t>
  </si>
  <si>
    <t>kabel fotovoltaický černý nebo červený průměr 6mm</t>
  </si>
  <si>
    <t>630*1,2 "Přepočtené koeficientem množství</t>
  </si>
  <si>
    <t>741122122</t>
  </si>
  <si>
    <t>Montáž kabel Cu plný kulatý žíla 3x1,5 až 6 mm2 zatažený v trubkách (např. CYKY)</t>
  </si>
  <si>
    <t>20+70</t>
  </si>
  <si>
    <t>kabel instalační jádro Cu plné izolace PVC plášť PVC 450/750V (CYKY) 3x1,5mm2</t>
  </si>
  <si>
    <t>90*1,15 "Přepočtené koeficientem množství</t>
  </si>
  <si>
    <t>kabel instalační jádro Cu plné izolace PVC plášť PVC 450/750V (CYKY) 3x2,5mm2</t>
  </si>
  <si>
    <t>741122143</t>
  </si>
  <si>
    <t>Montáž kabel Cu plný kulatý žíla 5x4 až 6 mm2 zatažený v trubkách (např. CYKY)</t>
  </si>
  <si>
    <t>kabel instalační jádro Cu plné izolace PVC plášť PVC 450/750V (CYKY) 5x4mm2</t>
  </si>
  <si>
    <t>15*1,15 "Přepočtené koeficientem množství</t>
  </si>
  <si>
    <t>741122144</t>
  </si>
  <si>
    <t>Montáž kabel Cu plný kulatý žíla 5x10 mm2 zatažený v trubkách (např. CYKY)</t>
  </si>
  <si>
    <t>741130001</t>
  </si>
  <si>
    <t>Ukončení vodič izolovaný do 2,5 mm2 v rozváděči nebo na přístroji</t>
  </si>
  <si>
    <t>741130004</t>
  </si>
  <si>
    <t>Ukončení vodič izolovaný do 6 mm2 v rozváděči nebo na přístroji</t>
  </si>
  <si>
    <t>741130420</t>
  </si>
  <si>
    <t>Nalisování konektorů na fotovoltaický kabel</t>
  </si>
  <si>
    <t>34111853</t>
  </si>
  <si>
    <t>konektor kabelový pár (samec-samice) pro fotovoltaiku</t>
  </si>
  <si>
    <t>741132134</t>
  </si>
  <si>
    <t>Ukončení kabelů 4x25 mm2 smršťovací koncovkou nebo páskem bez letování</t>
  </si>
  <si>
    <t>741132145</t>
  </si>
  <si>
    <t>Ukončení kabelů 5x1,5 až 4 mm2 smršťovací koncovkou nebo páskem bez letování</t>
  </si>
  <si>
    <t>741132147</t>
  </si>
  <si>
    <t>Ukončení kabelů 5x10 mm2 smršťovací koncovkou nebo páskem bez letování</t>
  </si>
  <si>
    <t>741410042</t>
  </si>
  <si>
    <t>Montáž drátu nebo lana uzemňovacího průřezu do 10 mm v průmysl výstavbě v zemi</t>
  </si>
  <si>
    <t>35441072</t>
  </si>
  <si>
    <t>drát D 8mm FeZn pro hromosvod</t>
  </si>
  <si>
    <t>kg</t>
  </si>
  <si>
    <t>741420022</t>
  </si>
  <si>
    <t>Montáž svorka hromosvodná se 3 a více šrouby</t>
  </si>
  <si>
    <t>35441895</t>
  </si>
  <si>
    <t>svorka připojovací k připojení kovových částí</t>
  </si>
  <si>
    <t>35441885</t>
  </si>
  <si>
    <t>svorka spojovací pro lano D 8-10mm</t>
  </si>
  <si>
    <t>741420024.R</t>
  </si>
  <si>
    <t xml:space="preserve">Montáž  a dodávka svorka hromosvodná na konstrukce</t>
  </si>
  <si>
    <t>popisovací štítky-svorka</t>
  </si>
  <si>
    <t xml:space="preserve">výstražná  tabulka -  svorka</t>
  </si>
  <si>
    <t>741711011</t>
  </si>
  <si>
    <t>Montáž nosné konstrukce fotovoltaických panelů na ploché střeše nosníky</t>
  </si>
  <si>
    <t>42412402</t>
  </si>
  <si>
    <t>konstrukce nosná na rovné až mírně skloněné střechy a volná prostranství, standardní sklon 45°, pro vertikálně orientovaný panel, set pro 1 kus</t>
  </si>
  <si>
    <t>741721211</t>
  </si>
  <si>
    <t>Montáž fotovoltaických panelů krystalických na plochou střechu výkonu přes 300 Wp</t>
  </si>
  <si>
    <t>35002030</t>
  </si>
  <si>
    <t>panel fotovoltaický monokrystalický 450Wp</t>
  </si>
  <si>
    <t>35672016</t>
  </si>
  <si>
    <t>měnič fotovoltaický třífázový beztransformátorový maximální vstupní výkon 10000W, maximální výstupní výkon 10000W</t>
  </si>
  <si>
    <t>741730015</t>
  </si>
  <si>
    <t>Montáž střídače napětí DC/AC síťového třífázového pro fotovoltaické systémy, max. výstupní výkon přes 8500 do 10000 W</t>
  </si>
  <si>
    <t>741732063</t>
  </si>
  <si>
    <t>Montáž výkonového optimizéru na panel max. výkon přes 650 W</t>
  </si>
  <si>
    <t>35671256</t>
  </si>
  <si>
    <t>optimizér přídavný na panel jemnovitý DC výkon 700W</t>
  </si>
  <si>
    <t>741761002</t>
  </si>
  <si>
    <t>Montáž hlavní jednotky monitorovacího zařízení fotovoltaických systémů přes 1 do 6 střídačů</t>
  </si>
  <si>
    <t>40561082</t>
  </si>
  <si>
    <t>hlavní jednotka monitoringu až pro 6 střídačů, pro menší instalace, lze připojit kromě střídače nebo elektroměru i senzory a zařízení na výstupu</t>
  </si>
  <si>
    <t>741761008</t>
  </si>
  <si>
    <t>Montáž sběrnice k hlavní jednotce pro připojení dalších modulů</t>
  </si>
  <si>
    <t>40561089</t>
  </si>
  <si>
    <t>sběrnice k hlavní jednotce monitoringu pro připojení dalších modulů</t>
  </si>
  <si>
    <t>741761011</t>
  </si>
  <si>
    <t>Montáž rozšiřujícího modulu monitorovacího zařízení fotovoltaických systémů pro odesílání SMS zpráv</t>
  </si>
  <si>
    <t>40561085</t>
  </si>
  <si>
    <t>rozšířující modul monitoringu pro odesílání SMS zpráv</t>
  </si>
  <si>
    <t>741761012</t>
  </si>
  <si>
    <t>Montáž rozšiřujícího modulu monitorovacího zařízení fotovoltaických systémů pro řízení výkonu elektrárny</t>
  </si>
  <si>
    <t>40561086</t>
  </si>
  <si>
    <t>rozšířující modul monitoringu pro řízení výkonu elektrárny</t>
  </si>
  <si>
    <t>741761015</t>
  </si>
  <si>
    <t>Montáž rozšířujícího modulu pro vzdálený odečet dat z elektroměru</t>
  </si>
  <si>
    <t>40561095</t>
  </si>
  <si>
    <t>rozšiřující modul určený pro vzdálený odečet elektroměrů, plynoměrů, vodoměrů na webový portál pomocí Ethernetu</t>
  </si>
  <si>
    <t>741810003</t>
  </si>
  <si>
    <t>Celková prohlídka elektrického rozvodu a zařízení přes 0,5 do 1 milionu Kč</t>
  </si>
  <si>
    <t>998741122</t>
  </si>
  <si>
    <t>Přesun hmot tonážní pro silnoproud ruční v objektech v přes 6 do 12 m</t>
  </si>
  <si>
    <t>210020811</t>
  </si>
  <si>
    <t xml:space="preserve">Montáž se zhotovením přepážek v kabelovém kanálu průchozím včetně dveří dodávka a  montáž</t>
  </si>
  <si>
    <t>220260732.R</t>
  </si>
  <si>
    <t xml:space="preserve">Dodávka a  montáž kabelového žlabu  62/50 s víkem</t>
  </si>
  <si>
    <t xml:space="preserve">vyhledání  připojovacího místa</t>
  </si>
  <si>
    <t>zabezpečení pracoviště</t>
  </si>
  <si>
    <t>oživení střídače</t>
  </si>
  <si>
    <t>dopojení datové rozhraní</t>
  </si>
  <si>
    <t>zkušební provoz</t>
  </si>
  <si>
    <t>zaučení obsluhy</t>
  </si>
  <si>
    <t>revizní technik</t>
  </si>
  <si>
    <t xml:space="preserve">Rozvaděč R-FV-AC viz v.č.D.1.1.4.5-05 nástěnná rozvodnice 500x600x250mm EI30DP1-S, IP40/20, Ik&lt;10kA přívod vrchem,  vývody vrchem, 80A, 400V Výzbroj viz výkres.</t>
  </si>
  <si>
    <t>02</t>
  </si>
  <si>
    <t xml:space="preserve">Rozvaděč R-FV-DC viz v.č.D.1.1.4.5-05 nástěnná rozvodnice 500x600x250mm EI30DP1-S, IP40/20, Ik&lt;10kA přívod vrchem,  vývody vrchem, 1000VDC Výzbroj viz výkres.</t>
  </si>
  <si>
    <t>1 - Strukturovaná kabeláž</t>
  </si>
  <si>
    <t>741320103</t>
  </si>
  <si>
    <t>Montáž jistič jednopólový nn do 25 A s krytem</t>
  </si>
  <si>
    <t>35822111</t>
  </si>
  <si>
    <t>jistič 1pólový-charakteristika B 16A</t>
  </si>
  <si>
    <t>742121001</t>
  </si>
  <si>
    <t>Montáž kabelů sdělovacích pro vnitřní rozvody do 15 žil</t>
  </si>
  <si>
    <t>2720+30</t>
  </si>
  <si>
    <t>34121070</t>
  </si>
  <si>
    <t>kabel sdělovací s Cu jádrem 25x2x0,5mm</t>
  </si>
  <si>
    <t>34121056.R</t>
  </si>
  <si>
    <t>UTP 4p cat.6 LSOH</t>
  </si>
  <si>
    <t>742330001</t>
  </si>
  <si>
    <t>Montáž rozvaděče nástěnného</t>
  </si>
  <si>
    <t>RACK 19" 42 U, 800x600</t>
  </si>
  <si>
    <t>742330021</t>
  </si>
  <si>
    <t>Montáž ventilační jedotky dodávka a montáž 4x ventilátor, termostat</t>
  </si>
  <si>
    <t>742330023</t>
  </si>
  <si>
    <t>Montáž vyvazovacíhoho panelu 1U</t>
  </si>
  <si>
    <t>vyvazovací panel 1U</t>
  </si>
  <si>
    <t>742330024</t>
  </si>
  <si>
    <t>Montáž patch panelu 24 portů UTP/FTP</t>
  </si>
  <si>
    <t xml:space="preserve">Patch panel 25xRJ45 cat.6 plně osazený  2x 1</t>
  </si>
  <si>
    <t>742330025</t>
  </si>
  <si>
    <t>Montáž patch panelu IDSN, 50 portů</t>
  </si>
  <si>
    <t>Patch panel 25xRJ45 cat.3 zakončení poboček telefonní ústředny 1x v RACK rozvaděči p.č.1</t>
  </si>
  <si>
    <t>05</t>
  </si>
  <si>
    <t xml:space="preserve">průchozí panel  1x1 do RACK rozvaděče</t>
  </si>
  <si>
    <t xml:space="preserve">Rozvodný panel 5x230V  2x1</t>
  </si>
  <si>
    <t>742330041</t>
  </si>
  <si>
    <t>Montáž datové jednozásuvky</t>
  </si>
  <si>
    <t>37451241</t>
  </si>
  <si>
    <t>zásuvka data 1xRJ45 černá specifikace dle knihy standardu</t>
  </si>
  <si>
    <t>742330101</t>
  </si>
  <si>
    <t>Měření metalického segmentu s vyhotovením protokolu</t>
  </si>
  <si>
    <t>HZS1302</t>
  </si>
  <si>
    <t>Hodinová zúčtovací sazba zedník specialista</t>
  </si>
  <si>
    <t>pomocné stavební, koordinační a bourací práce</t>
  </si>
  <si>
    <t>Seznámení obsluhy s provozem zařízení</t>
  </si>
  <si>
    <t>sou</t>
  </si>
  <si>
    <t>Revize systému</t>
  </si>
  <si>
    <t>Požární ucpávky prostupů kabeláže, požární odolnost 45 minut (z protipožárního tmelu), 4x1</t>
  </si>
  <si>
    <t>Skříň MIS1b, kompletně vystrojená LS svorkovnicemi pro 25 párů, 1x1 - zakončení vnitří trasy přípravy pro možnost připojení přípojky CETIN</t>
  </si>
  <si>
    <t>2 - STA</t>
  </si>
  <si>
    <t>34140842.R</t>
  </si>
  <si>
    <t>Kabel Koax 75</t>
  </si>
  <si>
    <t>34140844.R</t>
  </si>
  <si>
    <t>kabel koax 75 stabilní</t>
  </si>
  <si>
    <t>1320+150</t>
  </si>
  <si>
    <t>742420011</t>
  </si>
  <si>
    <t>Montáž FM a UHF antény</t>
  </si>
  <si>
    <t>anténa UHF</t>
  </si>
  <si>
    <t>Anténa FM</t>
  </si>
  <si>
    <t>742420021</t>
  </si>
  <si>
    <t>Montáž antenního stožáru včetně upevňovacího materiálu</t>
  </si>
  <si>
    <t>Anténní stožár pro instalaci antén, výška 3m, D=40mm, Kotvení pro anténní stožár, pro uchycení stožáru s střešní konstrukci, trojnožka zatížená betonovýma patkama, výložné rameno</t>
  </si>
  <si>
    <t>742420041</t>
  </si>
  <si>
    <t>Montáž anténního domovního zesilovače</t>
  </si>
  <si>
    <t>Širokopásmový zesilovač: 1 vstup TV/ SAT, 2 výstupy, zesílení 16 ± 1,0 dB (TV), 30 ± 1,5 dB (SAT), zvlnění v pásmu ± 1,0 dB (TV), ± 3,0 dB (SAT), regulace zesílení 15 dB (TV), 12 dB (SAT), fixní náklon 10 dB (SAT), šumové číslo 6 dB (TV), 7,5 dB (SAT), ma</t>
  </si>
  <si>
    <t>742420061</t>
  </si>
  <si>
    <t>Montáž rozvodnice STA</t>
  </si>
  <si>
    <t>Plachový rozvaděč vč. kliníkového rámu pro 9 modulů a zdroj</t>
  </si>
  <si>
    <t>742420081</t>
  </si>
  <si>
    <t>Montáž systémového zdroje do rozvaděče</t>
  </si>
  <si>
    <t>napájecí zdroj 24V/1,7A</t>
  </si>
  <si>
    <t>742420121</t>
  </si>
  <si>
    <t>Montáž televizní zásuvky koncové nebo průběžné</t>
  </si>
  <si>
    <t>37451121</t>
  </si>
  <si>
    <t>zásuvka tv+r černá specifikace dle knihy standardu</t>
  </si>
  <si>
    <t>742420201</t>
  </si>
  <si>
    <t>Nastavení zesilovače dle úrovně na zásuvkách</t>
  </si>
  <si>
    <t>Seznámení obsluhy s provozem na zařízení</t>
  </si>
  <si>
    <t>3 - Video dohledový systém</t>
  </si>
  <si>
    <t xml:space="preserve">Kabel UTP  4p. Cat 6 LSOH</t>
  </si>
  <si>
    <t>166,666666666667*1,2 "Přepočtené koeficientem množství</t>
  </si>
  <si>
    <t>742230001</t>
  </si>
  <si>
    <t>Montáž DVR nebo NAS, nahrávacího zařízení pro kamery</t>
  </si>
  <si>
    <t>Síťové záznamové zařízení: ekonomický NVR pro 8 IP kamer, až 8MP, H.265, 8x PoE, HDMI, 4K, I/O, bez HDD</t>
  </si>
  <si>
    <t>HDD bez šuplíku, 4000GB, vhodný pro DVR, pro NVR, pro provoz 24/7, rozhraní SATA III</t>
  </si>
  <si>
    <t>742230002</t>
  </si>
  <si>
    <t>Montáž PC pro sledování kamerového systému, OS, monitor, klávesnice myš</t>
  </si>
  <si>
    <t>Pracovní stanice: standardní PC s monitorem pro zobrazení kamer, včetně základního SW pro sledování kamer s licencí do 6 kamer</t>
  </si>
  <si>
    <t>742230003</t>
  </si>
  <si>
    <t>Montáž venkovní kamery</t>
  </si>
  <si>
    <t>4.0 Megapixelová, R6, IP venkovní antivandal miniDome kamera s IR přísvitem, 1/2.8" Progressive Scan CMOS, komprese H.264/MJPEG/H.264+, max.rozlišení 1920x1080/25fps, objektiv: 2,8mm (4 a 6mm volitelně) @ F1.2, úhel zobrazení: 2.8mm(103.5°), 4mm(79°), 6mm</t>
  </si>
  <si>
    <t>742230005</t>
  </si>
  <si>
    <t>Montáž venkovního kamerového krytu</t>
  </si>
  <si>
    <t>Kryt pro skrytou montáž kabelů kamery, rozměry: Φ135mm</t>
  </si>
  <si>
    <t>742230007</t>
  </si>
  <si>
    <t>Montáž konzoly pro kryt nebo kameru</t>
  </si>
  <si>
    <t>Montážní patice pro osazní kamer na teď/ na roh</t>
  </si>
  <si>
    <t>742230101</t>
  </si>
  <si>
    <t>Licence k připojení jedné kamery k SW</t>
  </si>
  <si>
    <t>742230102</t>
  </si>
  <si>
    <t>Instalace a nastavení SW pro sledování kamer</t>
  </si>
  <si>
    <t>742230103</t>
  </si>
  <si>
    <t>Nastavení záběru podle přání uživatele</t>
  </si>
  <si>
    <t>742330026</t>
  </si>
  <si>
    <t>Montáž panelu pro 24 x optický konektor</t>
  </si>
  <si>
    <t>Patch panel 24x RJ45, Cat.6, UTP (plně osazený)</t>
  </si>
  <si>
    <t>742330027.R</t>
  </si>
  <si>
    <t xml:space="preserve">Patch kabel  Cat.6 UTP 2m dod. a mont.</t>
  </si>
  <si>
    <t>742330028</t>
  </si>
  <si>
    <t>Montáž konektoru SC, MM, 50/125 um</t>
  </si>
  <si>
    <t>Konektor RJ45 Cat.6, UTP</t>
  </si>
  <si>
    <t>pomocné stavební práce</t>
  </si>
  <si>
    <t>4 - poplachový, zabezpečo...</t>
  </si>
  <si>
    <t>D1 - Zařízení</t>
  </si>
  <si>
    <t>D2 - Trasy</t>
  </si>
  <si>
    <t>D3 - Ostatní</t>
  </si>
  <si>
    <t>D1</t>
  </si>
  <si>
    <t>Zařízení</t>
  </si>
  <si>
    <t>Pol1</t>
  </si>
  <si>
    <t>Ústředna EZS: sběrnicová, 8 podsystémů, až 192 zón</t>
  </si>
  <si>
    <t>Pol2</t>
  </si>
  <si>
    <t>Komunikátor / vysílač pro připojení systému na PCO vybrané hlídací agentury</t>
  </si>
  <si>
    <t>Pol3</t>
  </si>
  <si>
    <t>Konvertor RS232/422 na Ethernet. a Modul určený pro komunikaci s ústřednami přes LAN / INTERNET. Pro síťovou komunikaci je použit chráněný protokol HTTPS pro kryptování emailů je podpora SSL. Modul obsahuje web server a lze jej využít pro základní uživate</t>
  </si>
  <si>
    <t>Pol4</t>
  </si>
  <si>
    <t>GSM komunikátor</t>
  </si>
  <si>
    <t>Pol5</t>
  </si>
  <si>
    <t xml:space="preserve">Transformátor:  15/50 VA</t>
  </si>
  <si>
    <t>Pol6</t>
  </si>
  <si>
    <t xml:space="preserve">Akumulátor  12 V / 18 Ah</t>
  </si>
  <si>
    <t>Pol7</t>
  </si>
  <si>
    <t>Zdroj spínaný - 1,7 A</t>
  </si>
  <si>
    <t>Pol8</t>
  </si>
  <si>
    <t>Box pro ústřednu, ZDP, záložní zdroj</t>
  </si>
  <si>
    <t>Pol9</t>
  </si>
  <si>
    <t>PIR detektor pohybu: 12x12 m přesná specifikace dle knihy standardu</t>
  </si>
  <si>
    <t>Pol10</t>
  </si>
  <si>
    <t>Hlásič požáru kombinovaný (teplotní+kouřový), autoreset přesná specifikace dle knihy standardu</t>
  </si>
  <si>
    <t>Pol11</t>
  </si>
  <si>
    <t>Klávesnice LCD, dva řádky, modrý podsvit</t>
  </si>
  <si>
    <t>Pol12</t>
  </si>
  <si>
    <t>Sběrnicový modul - koncentrátor pro 8 smyček</t>
  </si>
  <si>
    <t>Pol13</t>
  </si>
  <si>
    <t>Siréna vnitřní</t>
  </si>
  <si>
    <t>Pol14</t>
  </si>
  <si>
    <t>Drobný montážní materiál</t>
  </si>
  <si>
    <t>kpl</t>
  </si>
  <si>
    <t>D2</t>
  </si>
  <si>
    <t>Trasy</t>
  </si>
  <si>
    <t>Pol16</t>
  </si>
  <si>
    <t>Drobný montážní materiál elektro</t>
  </si>
  <si>
    <t>D3</t>
  </si>
  <si>
    <t>Pol20</t>
  </si>
  <si>
    <t>Naprogramování, konfigurace systému</t>
  </si>
  <si>
    <t>Kpl</t>
  </si>
  <si>
    <t>Pol21</t>
  </si>
  <si>
    <t>Kontrola metalické kabeláže</t>
  </si>
  <si>
    <t>Pol22</t>
  </si>
  <si>
    <t>Pol23</t>
  </si>
  <si>
    <t>Uživatelský program v české a anglické verzi určený konečnému uživateli. Software lze použít pro 1 instalaci, vždy pro konkrétní ústřednu</t>
  </si>
  <si>
    <t>1200+100</t>
  </si>
  <si>
    <t>ADI.0079945.URS</t>
  </si>
  <si>
    <t>ADI-PRO venkovní instal. kabel CAT5E, FTP, PE, Fca, box 305m, černý</t>
  </si>
  <si>
    <t>2000001751</t>
  </si>
  <si>
    <t>Kabel flexibilní CYSY - H05VV-F 2x1,5 černá měděný</t>
  </si>
  <si>
    <t>742210021</t>
  </si>
  <si>
    <t>Montáž požárně odolné skříňky EI/EV, 30/F P pro ústřednu EPS</t>
  </si>
  <si>
    <t>742210151</t>
  </si>
  <si>
    <t>Montáž tlačítkového hlásiče se sklíčkem</t>
  </si>
  <si>
    <t>742220003</t>
  </si>
  <si>
    <t>Montáž ústředny PZTS přes 48 do 520 zón a 32 podsystémů s komunikátorem na PCO a zdrojem</t>
  </si>
  <si>
    <t>742220031</t>
  </si>
  <si>
    <t>Montáž koncentrátoru nebo expanderu v krytu</t>
  </si>
  <si>
    <t>742220141</t>
  </si>
  <si>
    <t>Montáž ovládací klávesnice pro dodanou ústřednu</t>
  </si>
  <si>
    <t>742220161</t>
  </si>
  <si>
    <t>Montáž akumulátoru 12V</t>
  </si>
  <si>
    <t>742220172</t>
  </si>
  <si>
    <t>Montáž komunikátoru GSM do ústředny</t>
  </si>
  <si>
    <t>742220181</t>
  </si>
  <si>
    <t>Montáž transformátoru pro ústřednu</t>
  </si>
  <si>
    <t>742220211</t>
  </si>
  <si>
    <t>Montáž zálohového napájecího zdroje s dobíječem a akumulátorem</t>
  </si>
  <si>
    <t>742220232</t>
  </si>
  <si>
    <t>Montáž detektoru na stěnu nebo na strop</t>
  </si>
  <si>
    <t>742220255</t>
  </si>
  <si>
    <t>Montáž sirény vnitřní pro vyhlášení poplachu</t>
  </si>
  <si>
    <t>742220401</t>
  </si>
  <si>
    <t>Programování základních parametrů ústředny PZTS</t>
  </si>
  <si>
    <t>742220402</t>
  </si>
  <si>
    <t>Programování systému na jeden detektor PZTS</t>
  </si>
  <si>
    <t>742220411</t>
  </si>
  <si>
    <t>Oživení systému na jeden detektor PZTS</t>
  </si>
  <si>
    <t>742220421</t>
  </si>
  <si>
    <t>Instalace přístupového SW PZTS</t>
  </si>
  <si>
    <t>742220501</t>
  </si>
  <si>
    <t>Provedení zkoušky TIČR pro PZTS</t>
  </si>
  <si>
    <t>742220511</t>
  </si>
  <si>
    <t>Výchozí revize systému PZTS</t>
  </si>
  <si>
    <t>220450004</t>
  </si>
  <si>
    <t>Montáž karty do Chassis optického konvertoru SM, MM, SNMP</t>
  </si>
  <si>
    <t>Pomocné stavební práce</t>
  </si>
  <si>
    <t>5 - Elektronická kontrola...</t>
  </si>
  <si>
    <t>Revize systému,seznámení s obsluhou</t>
  </si>
  <si>
    <t>Řídící dveřní jednotka: 2x spínací relé pro ovládání dveří, oboustranný průchod pro 2 dveře, paměť přístupových práv, komunikace po ETHERNETU</t>
  </si>
  <si>
    <t>Čtečka ID karet</t>
  </si>
  <si>
    <t>Napájecí zdroj zálohovaný, 230/12V, 2,75 A, Akumulátor 7 Ah,</t>
  </si>
  <si>
    <t>Elektromechanický zámek, samozamykačí, s panikovou funkcí</t>
  </si>
  <si>
    <t>Personifikační jednotka, pro načítání ID karet do PC pro přidělování přístupových práv</t>
  </si>
  <si>
    <t>Switch, 8port, Gigabit,WebManagement., 24x 10/100/1000, 16x PoE 30W, PoE budget 300W</t>
  </si>
  <si>
    <t>SW pro docházku a kontrolu vstupu do 100 osob</t>
  </si>
  <si>
    <t>Identifikační indukční karta (množství karet je pouze odhad, nutno specifikovat uživatelem)</t>
  </si>
  <si>
    <t>34121046</t>
  </si>
  <si>
    <t xml:space="preserve">kabel UTP  Cat 6. LSOH</t>
  </si>
  <si>
    <t>34126114.R</t>
  </si>
  <si>
    <t>kabel cysy 3x2,5</t>
  </si>
  <si>
    <t>34126115.R</t>
  </si>
  <si>
    <t xml:space="preserve">kabel CYSY  2x1</t>
  </si>
  <si>
    <t>742220081</t>
  </si>
  <si>
    <t>Montáž čtečky bezkontaktních karet bez PIN</t>
  </si>
  <si>
    <t>742220111</t>
  </si>
  <si>
    <t>Montáž docházkového terminálu s LCD displejem</t>
  </si>
  <si>
    <t>742320032</t>
  </si>
  <si>
    <t>Montáž elektrického otvírače 12 V a stavitelnou střelkou</t>
  </si>
  <si>
    <t xml:space="preserve">6 - Domovní  videotelefon</t>
  </si>
  <si>
    <t>D2 - Ostatní</t>
  </si>
  <si>
    <t>Pol24</t>
  </si>
  <si>
    <t>Řídící modul s kamerou a 1-tlač:., Řídící modul s kamerou a 1-tlačítkem; IP systém videotelefonů 2. generace; kamera má funkci WDR a rozlišení 2Mpx (1920x1080); úhel záběru 180°; rozhraní LAN 10/100Mbps; RS485; 2x NO/NC kontakt pro dva zámky; trvalý napěť</t>
  </si>
  <si>
    <t>Pol25</t>
  </si>
  <si>
    <t xml:space="preserve">Modul s 3,5" displejem a podsvíc. tlačítky:  Modul s barevným 3,5" LCD displejem pro modulární systém videotelefonů 2. generace; zobrazuje aktuální činnost systému nebo umožňuje zobrazit jmenný seznam účastníku s možností jejich výběru a zazvonění; ovládá</t>
  </si>
  <si>
    <t>Pol26</t>
  </si>
  <si>
    <t>Modul RFID čtečky (Emmarine / Mifare): technologie karet je nutno odsouhlasit investorem</t>
  </si>
  <si>
    <t>Pol27</t>
  </si>
  <si>
    <t>Zápustná instalační krabice s rámečkem pro 3 mosuly, 2. gen.: Komplet plastové zápustné instalační krabička pod omítku a litinového rámečku pro 3 moduly; možnost instalace více krabiček vedle sebe. Rozměry krycího rámečku 338 x 124 x 4 mm; rozměry plastov</t>
  </si>
  <si>
    <t>Pol28</t>
  </si>
  <si>
    <t>PoE Switch, 18/16 PoE switch, 16x PoE port (100Mbit), 2x uplink port (Gigabit), 2x SFP slot</t>
  </si>
  <si>
    <t>Pol29</t>
  </si>
  <si>
    <t>IP videotelefon 7", LAN, černý, tlačítkové ovládání: IP videotelefon s tlačítkovým ovládáním, 7" TFT LCD nedotykový displej, rozlišení 1024 x 600, rozhraní LAN, podpora standardního SIP protokolu, interní paměť 64 MB, Flash 16 MB, NEUMOŽŇUJE volání na mob</t>
  </si>
  <si>
    <t>Pol30</t>
  </si>
  <si>
    <t>Zvonkové tlačítko u jednotlivých bytů</t>
  </si>
  <si>
    <t>Pol32</t>
  </si>
  <si>
    <t>Drobný montážní materiál, konektory, stahovací pásky apod.</t>
  </si>
  <si>
    <t>Pol33</t>
  </si>
  <si>
    <t>Pol34</t>
  </si>
  <si>
    <t>Pol35</t>
  </si>
  <si>
    <t>40*1,2 "Přepočtené koeficientem množství</t>
  </si>
  <si>
    <t xml:space="preserve">kabel CYSY  2x1,5</t>
  </si>
  <si>
    <t>7 - Komunikační systém se...</t>
  </si>
  <si>
    <t>Pol36</t>
  </si>
  <si>
    <t>Hlavní terminál systému, IP komunikace, dotykový barevný displej, USB interface, VoIP-LAN, centralizace systému do míst stálé služby, možnosl libovolného počtu terminálů na oddělení, až 10 oddělení ve sdruženém provozu, neomezený počet volacích míst, vyvo</t>
  </si>
  <si>
    <t>Pol37</t>
  </si>
  <si>
    <t xml:space="preserve">Napájecí zdroj systému 24V/8A, obsahuje vestavěny registrační server pro management a uložení konfigurace všech koncových prvků systému, RS-485 server pro řízení čteček karet,  uzpůsobený pro vestavbu VoIP serveru a transformátor el. Zámku.</t>
  </si>
  <si>
    <t>Pol38</t>
  </si>
  <si>
    <t>SW licence pro provoz účastníka</t>
  </si>
  <si>
    <t>Pol39</t>
  </si>
  <si>
    <t>Kabel k terminálu (2m) - systémový kabel pro připojení terminálu k rozvodu</t>
  </si>
  <si>
    <t>Pol40</t>
  </si>
  <si>
    <t>Adaptér k hlavnímu terminálu</t>
  </si>
  <si>
    <t>Pol41</t>
  </si>
  <si>
    <t>Kabel telefonní přípojky</t>
  </si>
  <si>
    <t>Pol42</t>
  </si>
  <si>
    <t>Univerzální ukládací police 19"/1U</t>
  </si>
  <si>
    <t>Pol43</t>
  </si>
  <si>
    <t>Analog/VoIP brána</t>
  </si>
  <si>
    <t>Pol44</t>
  </si>
  <si>
    <t>Zásuvka hlavního terminálu</t>
  </si>
  <si>
    <t>Pol45</t>
  </si>
  <si>
    <t>Telefonní zásuvka IN-OUT</t>
  </si>
  <si>
    <t>Pol46</t>
  </si>
  <si>
    <t>Telefonní interface (pro analog. přístr.)</t>
  </si>
  <si>
    <t>Pol47</t>
  </si>
  <si>
    <t>Datový SWITCH pro systém pro 24 portů</t>
  </si>
  <si>
    <t>Pol48</t>
  </si>
  <si>
    <t>Napájecí injektor 24 portů/19"</t>
  </si>
  <si>
    <t>Pol49</t>
  </si>
  <si>
    <t>Svorkovnice napájení 24V s el. Pojistkou</t>
  </si>
  <si>
    <t>Pol50</t>
  </si>
  <si>
    <t>Svítidlo signalizační LED specifikace dle knihy standardů</t>
  </si>
  <si>
    <t>Pol51</t>
  </si>
  <si>
    <t>Pokojový terminál s hovorem specifikace dle knihy standardů</t>
  </si>
  <si>
    <t>Pol52</t>
  </si>
  <si>
    <t>Zásuvka pacienta s držákem a reproduktorem specifikace dle knihy standardů</t>
  </si>
  <si>
    <t>Pol53</t>
  </si>
  <si>
    <t>Terminál pacienta s tlačítkem volání druhé sestry specifikace dle knihy standardů</t>
  </si>
  <si>
    <t>Pol54</t>
  </si>
  <si>
    <t>Táhlo nouzového volání specifikace dle knihy standardů</t>
  </si>
  <si>
    <t>Pol55</t>
  </si>
  <si>
    <t>RACK rozvaděč, 18U, kompletní vč. napájecího panelu 230V</t>
  </si>
  <si>
    <t>Pol56</t>
  </si>
  <si>
    <t>UPS - Záložní zdroj 1400VA, 230V</t>
  </si>
  <si>
    <t>Pol57</t>
  </si>
  <si>
    <t>SW licence modulů: licence provozu účastníka, databáze historie volání, prohlížeč historie, virtuální SQL server</t>
  </si>
  <si>
    <t>Pol58</t>
  </si>
  <si>
    <t>Konektor včetně ochrany a proměření RJ45</t>
  </si>
  <si>
    <t>Pol59</t>
  </si>
  <si>
    <t>Kabel UTP Cat.6, LS0H</t>
  </si>
  <si>
    <t>Pol60</t>
  </si>
  <si>
    <t>Instalační rámeček malý</t>
  </si>
  <si>
    <t>Pol61</t>
  </si>
  <si>
    <t>Instalační rámeček střední</t>
  </si>
  <si>
    <t>Pol62</t>
  </si>
  <si>
    <t>Instalační rámeček velký</t>
  </si>
  <si>
    <t>Pol63</t>
  </si>
  <si>
    <t>Pomocný montážní materiál: zdící materiál, kompletační materiál, hmožninky, vruty, stahovací pásky</t>
  </si>
  <si>
    <t>Pol64</t>
  </si>
  <si>
    <t>Pomocné montážní práce: zednické výpomoci, bourací práce, koordinační práce</t>
  </si>
  <si>
    <t>Pol65</t>
  </si>
  <si>
    <t>Seznámení obsluhy s provozem a obsluhou zařízení</t>
  </si>
  <si>
    <t>Pol66</t>
  </si>
  <si>
    <t>Pol68</t>
  </si>
  <si>
    <t>742360005</t>
  </si>
  <si>
    <t>Montáž lůžkové jednotky s osvětlením a klávesnicí</t>
  </si>
  <si>
    <t>742360012</t>
  </si>
  <si>
    <t>Montáž závěsu lůžkové jednotky s konektorem</t>
  </si>
  <si>
    <t>742360022</t>
  </si>
  <si>
    <t>Montáž komunikační jednotky s displejem</t>
  </si>
  <si>
    <t>742360041</t>
  </si>
  <si>
    <t>Montáž služební jednotky s displejem</t>
  </si>
  <si>
    <t>742360102</t>
  </si>
  <si>
    <t>Montáž volací šňůry s nouzovým voláním</t>
  </si>
  <si>
    <t>742360111</t>
  </si>
  <si>
    <t>Montáž závěsu volací šňůry pro ZLJ</t>
  </si>
  <si>
    <t>742360124</t>
  </si>
  <si>
    <t>Montáž zásuvky PS</t>
  </si>
  <si>
    <t>742360127</t>
  </si>
  <si>
    <t>Montáž terminálu personálu</t>
  </si>
  <si>
    <t>742360161</t>
  </si>
  <si>
    <t>Montáž táhla nouzového volání</t>
  </si>
  <si>
    <t>742360201</t>
  </si>
  <si>
    <t>Montáž svítidla</t>
  </si>
  <si>
    <t>742360301</t>
  </si>
  <si>
    <t>Montáž switch modulu</t>
  </si>
  <si>
    <t>742360302</t>
  </si>
  <si>
    <t>Montáž napáječe</t>
  </si>
  <si>
    <t>742360401</t>
  </si>
  <si>
    <t>Instalace SW pacient-sestra</t>
  </si>
  <si>
    <t>742360411</t>
  </si>
  <si>
    <t>SW licence účastníka</t>
  </si>
  <si>
    <t>742360421</t>
  </si>
  <si>
    <t>Kontrola a otestování rozvodného vedení</t>
  </si>
  <si>
    <t>8 - Hrubé rozvody</t>
  </si>
  <si>
    <t>742110001</t>
  </si>
  <si>
    <t>Montáž trubek pro slaboproud plastových ohebných uložených pod omítku se zasekáním</t>
  </si>
  <si>
    <t>1280</t>
  </si>
  <si>
    <t>34571050</t>
  </si>
  <si>
    <t>trubka elektroinstalační ohebná EN 500 86-1141 (chránička) D 16/21,2mm</t>
  </si>
  <si>
    <t>304,761904761905*1,05 "Přepočtené koeficientem množství</t>
  </si>
  <si>
    <t>34571051</t>
  </si>
  <si>
    <t>trubka elektroinstalační ohebná EN 500 86-1141 (chránička) D 22,9/28,5mm</t>
  </si>
  <si>
    <t>247,619047619048*1,05 "Přepočtené koeficientem množství</t>
  </si>
  <si>
    <t>34571350</t>
  </si>
  <si>
    <t>trubka elektroinstalační ohebná dvouplášťová korugovaná (chránička) D 32/40mm, HDPE+LDPE</t>
  </si>
  <si>
    <t>142,857142857143*1,05 "Přepočtené koeficientem množství</t>
  </si>
  <si>
    <t>34571352</t>
  </si>
  <si>
    <t>trubka elektroinstalační ohebná dvouplášťová korugovaná (chránička) D 52/63mm, HDPE+LDPE</t>
  </si>
  <si>
    <t>34571351</t>
  </si>
  <si>
    <t>trubka elektroinstalační ohebná dvouplášťová korugovaná (chránička) D 41/50mm, HDPE+LDPE</t>
  </si>
  <si>
    <t>34571354</t>
  </si>
  <si>
    <t>trubka elektroinstalační ohebná dvouplášťová korugovaná (chránička) D 75/90mm, HDPE+LDPE</t>
  </si>
  <si>
    <t>742110501</t>
  </si>
  <si>
    <t>Montáž krabic pro slaboproud zapuštěných plastových odbočných kruhových s víčkem a se zasekáním</t>
  </si>
  <si>
    <t>178+88</t>
  </si>
  <si>
    <t>34571519</t>
  </si>
  <si>
    <t>krabice univerzální odbočná z PH s víčkem, D 73,5mmx43mm</t>
  </si>
  <si>
    <t>34571521</t>
  </si>
  <si>
    <t>krabice univerzální rozvodná z PH s víčkem a svorkovnicí krabicovou šroubovací s vodiči 12x4mm2 D 73,5mmx43mm</t>
  </si>
  <si>
    <t>468081314</t>
  </si>
  <si>
    <t>Vybourání otvorů pro elektroinstalace ve zdivu cihelném pl do 0,0225 m2 tl přes 45 do 60 cm</t>
  </si>
  <si>
    <t>468081512</t>
  </si>
  <si>
    <t>Vybourání otvorů pro elektroinstalace ve zdivu železobetonovém pl do 0,09 m2 tl přes 15 do 30 cm</t>
  </si>
  <si>
    <t>468111112</t>
  </si>
  <si>
    <t>Frézování drážek pro vodiče ve stěnách z cihel do 5x5 cm</t>
  </si>
  <si>
    <t>469971111</t>
  </si>
  <si>
    <t>Svislá doprava suti a vybouraných hmot při elektromontážích za první podlaží</t>
  </si>
  <si>
    <t>469971121</t>
  </si>
  <si>
    <t>Příplatek ke svislé dopravě suti a vybouraných hmot při elektromontážích za každé další podlaží</t>
  </si>
  <si>
    <t>3,318*2 "Přepočtené koeficientem množství</t>
  </si>
  <si>
    <t>469972111</t>
  </si>
  <si>
    <t>Odvoz suti a vybouraných hmot při elektromontážích do 1 km</t>
  </si>
  <si>
    <t>469972121</t>
  </si>
  <si>
    <t>Příplatek k odvozu suti a vybouraných hmot při elektromontážích za každý další 1 km</t>
  </si>
  <si>
    <t>3,318*30 "Přepočtené koeficientem množství</t>
  </si>
  <si>
    <t>469973116</t>
  </si>
  <si>
    <t>Nespecifikovane stavební práce- pomocné práce</t>
  </si>
  <si>
    <t>Požární ucpávky prostupů kabeláže</t>
  </si>
  <si>
    <t>Drobný a proužný materiál</t>
  </si>
  <si>
    <t>g - VZT</t>
  </si>
  <si>
    <t xml:space="preserve">    751 - Vzduchotechnika</t>
  </si>
  <si>
    <t>751</t>
  </si>
  <si>
    <t>Vzduchotechnika</t>
  </si>
  <si>
    <t>751122051</t>
  </si>
  <si>
    <t>Montáž ventilátoru radiálního nízkotlakého podhledového základního D do 100 mm</t>
  </si>
  <si>
    <t>zař.1</t>
  </si>
  <si>
    <t xml:space="preserve">zař  3</t>
  </si>
  <si>
    <t>54233103</t>
  </si>
  <si>
    <t>ventilátor radiální malý plastový spínač časový a snímač vlhkosti D 100mm specifikace dle knihy standardu</t>
  </si>
  <si>
    <t>751311094</t>
  </si>
  <si>
    <t>Montáž vyústi čtyřhranné do čtyřhranného potrubí přes 0,150 do 0,200 m2</t>
  </si>
  <si>
    <t>42972672</t>
  </si>
  <si>
    <t>výustka komfortní jednořadá Al 400x400mm</t>
  </si>
  <si>
    <t>751322012</t>
  </si>
  <si>
    <t>Montáž talířového ventilu D přes 100 do 200 mm</t>
  </si>
  <si>
    <t>42972202</t>
  </si>
  <si>
    <t>ventil talířový pro přívod a odvod vzduchu plastový D 125mm</t>
  </si>
  <si>
    <t>751344112</t>
  </si>
  <si>
    <t>Montáž tlumiče hluku pro kruhové potrubí D přes 100 do 200 mm</t>
  </si>
  <si>
    <t>751510041</t>
  </si>
  <si>
    <t>Vzduchotechnické potrubí z pozinkovaného plechu kruhové spirálně vinutá trouba bez příruby D do 100 mm</t>
  </si>
  <si>
    <t>751510042</t>
  </si>
  <si>
    <t>Vzduchotechnické potrubí z pozinkovaného plechu kruhové spirálně vinutá trouba bez příruby D přes 100 do 200 mm</t>
  </si>
  <si>
    <t>751510043</t>
  </si>
  <si>
    <t>Vzduchotechnické potrubí z pozinkovaného plechu kruhové spirálně vinutá trouba bez příruby D přes 200 do 300 mm</t>
  </si>
  <si>
    <t>751511025</t>
  </si>
  <si>
    <t>Montáž potrubí plechového skupiny I čtyřhranného s přírubou tloušťky plechu 0,8 mm přes 0,79 do 1,13 m2</t>
  </si>
  <si>
    <t>42982118</t>
  </si>
  <si>
    <t>trouba čtyřhranná Pz průřez do 1,13m2</t>
  </si>
  <si>
    <t>0,3*1,2 "Přepočtené koeficientem množství</t>
  </si>
  <si>
    <t>751525082</t>
  </si>
  <si>
    <t>Montáž potrubí plastového kruhového bez příruby D přes 100 do 200 mm</t>
  </si>
  <si>
    <t>42981650</t>
  </si>
  <si>
    <t>trouba pevná PVC D 125mm do 45°C</t>
  </si>
  <si>
    <t>10*1,2 "Přepočtené koeficientem množství</t>
  </si>
  <si>
    <t>751537111</t>
  </si>
  <si>
    <t>Montáž potrubí kruhového ohebného izolovaného minerální vatou z Al laminátu D do 100 mm-125mm</t>
  </si>
  <si>
    <t>zařízení 1</t>
  </si>
  <si>
    <t>zařízení 2</t>
  </si>
  <si>
    <t>42981954</t>
  </si>
  <si>
    <t>hadice ohebná z Al laminátu vyztužená drátem s tepelnou a zvukovou izolací, délka 10m, D 82mm</t>
  </si>
  <si>
    <t>25*1,2 "Přepočtené koeficientem množství</t>
  </si>
  <si>
    <t>751572031</t>
  </si>
  <si>
    <t>Uchycení potrubí kruhového na montovanou konstrukci z nosníků kotvenou do betonu D do 100 mm</t>
  </si>
  <si>
    <t>751572032</t>
  </si>
  <si>
    <t>Uchycení potrubí kruhového na montovanou konstrukci z nosníků kotvenou do betonu D přes 100 do 200 mm</t>
  </si>
  <si>
    <t>751572033</t>
  </si>
  <si>
    <t>Uchycení potrubí kruhového na montovanou konstrukci z nosníků kotvenou do betonu D přes 200 do 300 mm</t>
  </si>
  <si>
    <t>751611113</t>
  </si>
  <si>
    <t>Montáž centrální vzduchotechnické jednotky s rekuperací tepla stojaté s výměnou vzduchu do 300 m3/h</t>
  </si>
  <si>
    <t>42944127</t>
  </si>
  <si>
    <t>jednotka VZT stojatá/podstropní s rekuperací tepla a ovládací jednotkou do 300m3/hod</t>
  </si>
  <si>
    <t>998751121</t>
  </si>
  <si>
    <t>Přesun hmot tonážní pro vzduchotechniku ruční v objektech v do 12 m</t>
  </si>
  <si>
    <t>783314101</t>
  </si>
  <si>
    <t>Základní jednonásobný syntetický nátěr zámečnických konstrukcí</t>
  </si>
  <si>
    <t>783315101</t>
  </si>
  <si>
    <t>Mezinátěr jednonásobný syntetický standardní zámečnických konstrukcí</t>
  </si>
  <si>
    <t>783317101</t>
  </si>
  <si>
    <t>Krycí jednonásobný syntetický standardní nátěr zámečnických konstrukcí</t>
  </si>
  <si>
    <t>HZS3212</t>
  </si>
  <si>
    <t>Hodinová zúčtovací sazba montér vzduchotechniky a chlazení odborný</t>
  </si>
  <si>
    <t>Příprava ke komplexnímu vyzkoušení</t>
  </si>
  <si>
    <t xml:space="preserve">Komplexní  vyzkoušení</t>
  </si>
  <si>
    <t>Zkušební provoz</t>
  </si>
  <si>
    <t>Zaučení obsluhy</t>
  </si>
  <si>
    <t>h - VRN-profese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</si>
  <si>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</si>
  <si>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</si>
  <si>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</si>
  <si>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</si>
  <si>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</si>
  <si>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</si>
  <si>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</si>
  <si>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</si>
  <si>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</si>
  <si>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</si>
  <si>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</si>
  <si>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VRN3</t>
  </si>
  <si>
    <t>Zařízení staveniště</t>
  </si>
  <si>
    <t>030001000</t>
  </si>
  <si>
    <t>VRN4</t>
  </si>
  <si>
    <t>Inženýrská činnost</t>
  </si>
  <si>
    <t>040001000</t>
  </si>
  <si>
    <t>049303000</t>
  </si>
  <si>
    <t>Náklady vzniklé v souvislosti s předáním stavby</t>
  </si>
  <si>
    <t>dokumentace skutečného provedení</t>
  </si>
  <si>
    <t xml:space="preserve">vypracování  provozního předpisu</t>
  </si>
  <si>
    <t>zpracování a podání žádosti o licenci eru</t>
  </si>
  <si>
    <t>nastavení monitoringu FVE,dálkové ovládání</t>
  </si>
  <si>
    <t>VRN6</t>
  </si>
  <si>
    <t>Územní vlivy</t>
  </si>
  <si>
    <t>060001000</t>
  </si>
  <si>
    <t>VRN7</t>
  </si>
  <si>
    <t>Provozní vlivy</t>
  </si>
  <si>
    <t>070001000</t>
  </si>
  <si>
    <t>VRN9</t>
  </si>
  <si>
    <t>Ostatní náklady</t>
  </si>
  <si>
    <t>ch - VRN-stavební</t>
  </si>
  <si>
    <t>013254000</t>
  </si>
  <si>
    <t>Dokumentace skutečného provedení stavby</t>
  </si>
  <si>
    <t>032803000</t>
  </si>
  <si>
    <t>Ostatní vybavení staveniště-jeřáb</t>
  </si>
  <si>
    <t>045002000</t>
  </si>
  <si>
    <t>Kompletační a koordinační činnost</t>
  </si>
  <si>
    <t>090001000</t>
  </si>
  <si>
    <t>SO 05 - D.1.3.4. MOBILIÁŘ...</t>
  </si>
  <si>
    <t>PŘÍPRAVNÉ PRÁCE - PŘÍPRAVNÉ PRÁCE</t>
  </si>
  <si>
    <t>MOBILIÁŘ - MOBILIÁŘ</t>
  </si>
  <si>
    <t>STAVEBNÍŠTNÍ PŘESUN - STAVEBNÍŠTNÍ PŘESUN</t>
  </si>
  <si>
    <t>VEDLEJŠÍ ROZPOČTOVÉ - VEDLEJŠÍ ROZPOČTOVÉ</t>
  </si>
  <si>
    <t>PŘÍPRAVNÉ PRÁCE</t>
  </si>
  <si>
    <t>specifikace</t>
  </si>
  <si>
    <t>Vzorkování materiálů - veškeré povrchy mobiliáře, veškeré dřevěnné části, barevnost mobiliáře, mobiliář samotný - dle TZ tohoto SO</t>
  </si>
  <si>
    <t>012103000</t>
  </si>
  <si>
    <t>Geodetické práce před výstavbou. Přesné geodetické mobiliáře dle tohoto SO dle projektové dokumentace, koordinace vyznačení sítí jejich správci a udržování vytyčení v průběhu stavby</t>
  </si>
  <si>
    <t>MOBILIÁŘ</t>
  </si>
  <si>
    <t>specifikace.1</t>
  </si>
  <si>
    <t>Parková lavička s opěradlem montovaná na zídku - dodávka</t>
  </si>
  <si>
    <t>936001001R</t>
  </si>
  <si>
    <t xml:space="preserve">Montáž prvků městské a zahradní architektury hmotnosti do 0,1 t  -Parková lavička s opěradlem montovaná na zídku - montáž a doprava</t>
  </si>
  <si>
    <t>specifikace.2</t>
  </si>
  <si>
    <t xml:space="preserve">Dřevěná lavička s opěradlem a područkami, délky 1,815m  - RAL 1012 citrónová žlutá</t>
  </si>
  <si>
    <t>specifikace.3</t>
  </si>
  <si>
    <t xml:space="preserve">Dřevěná lavička s opěradlem a područkami, délky 1,815m  - RAL 1020 žlutá olivová</t>
  </si>
  <si>
    <t>936124112</t>
  </si>
  <si>
    <t>Parková lavička s opěradlem - montáž a doprava</t>
  </si>
  <si>
    <t>specifikace.4</t>
  </si>
  <si>
    <t>Odpadkový koš</t>
  </si>
  <si>
    <t>936104211</t>
  </si>
  <si>
    <t>Montáž odpadkového koše do betonové patky</t>
  </si>
  <si>
    <t>specifikace.5</t>
  </si>
  <si>
    <t>Vyvýšené záhony - 2x1m, výška 0,8m</t>
  </si>
  <si>
    <t>specifikace.6</t>
  </si>
  <si>
    <t>Substrát zahradnický</t>
  </si>
  <si>
    <t>m³</t>
  </si>
  <si>
    <t>767892701</t>
  </si>
  <si>
    <t>Naplnění pěstebních nádob substrátem</t>
  </si>
  <si>
    <t>936001002R</t>
  </si>
  <si>
    <t>Montáž prvků městské a zahradní architektury hmotnosti přes 0,1 do 1,5 t, včetně základu</t>
  </si>
  <si>
    <t>specifikace.7</t>
  </si>
  <si>
    <t>Zahradní kohoutek</t>
  </si>
  <si>
    <t>specifikace.8</t>
  </si>
  <si>
    <t>Závitový přechod : CONNECTO DG přímý přechod s vnitřním 1/2 '' závitem</t>
  </si>
  <si>
    <t>specifikace.9</t>
  </si>
  <si>
    <t>Nosná betonová tvárnice vysokopevnostní TNB 400/LEP198 AKU - P10</t>
  </si>
  <si>
    <t>specifikace.10</t>
  </si>
  <si>
    <t>Kovová patka pro kotvení sloupku</t>
  </si>
  <si>
    <t>specifikace.11</t>
  </si>
  <si>
    <t>Štěrk frakce 8/16 na zásyp okolí sloupku</t>
  </si>
  <si>
    <t>174111101</t>
  </si>
  <si>
    <t>Zásyp jam, šachet rýh nebo kolem objektů sypaninou se zhutněním ručně</t>
  </si>
  <si>
    <t>specifikace.12</t>
  </si>
  <si>
    <t>Zahradní hadice 25bm včetně rychlospojky pro připojení na sloupek</t>
  </si>
  <si>
    <t>936001001R.1</t>
  </si>
  <si>
    <t xml:space="preserve">Zahradní sloupek - Montáž prvků městské a zahradní architektury hmotnosti do 0,1 t  - montáž a doprava</t>
  </si>
  <si>
    <t>STAVEBNÍŠTNÍ PŘESUN</t>
  </si>
  <si>
    <t>998231311</t>
  </si>
  <si>
    <t>Přesun hmot pro sadovnické a krajinářské úpravy vodorovně do 5000 m</t>
  </si>
  <si>
    <t>VEDLEJŠÍ ROZPOČTOVÉ</t>
  </si>
  <si>
    <t>30001000</t>
  </si>
  <si>
    <t>Zařízení staveniště pro krajinářské úpravy - část mobiliář</t>
  </si>
  <si>
    <t>390 02-000</t>
  </si>
  <si>
    <t>Zrušení zařízení staveniště</t>
  </si>
  <si>
    <t>045203000</t>
  </si>
  <si>
    <t>Kompletační činnost</t>
  </si>
  <si>
    <t>045303000</t>
  </si>
  <si>
    <t>Koordinační činnost</t>
  </si>
  <si>
    <t>specifikace.13</t>
  </si>
  <si>
    <t>Úklid staveniště</t>
  </si>
  <si>
    <t>13294000</t>
  </si>
  <si>
    <t>Ostatní dokumentace - dílenská dokumentace</t>
  </si>
  <si>
    <t>065002000</t>
  </si>
  <si>
    <t>Mimostaveništní doprava materiálů, pokud není uvedeno v rámci položek jinak</t>
  </si>
  <si>
    <t>SO 05.2 - D.1.3.2. KRAJIN...</t>
  </si>
  <si>
    <t>VÝSADBA VZROSTLÉHO L - VÝSADBA VZROSTLÉHO L</t>
  </si>
  <si>
    <t>VÝSADBA KEŘŮ - VÝSADBA KEŘŮ</t>
  </si>
  <si>
    <t>ZALOŽENÍ TRVALKOVÝCH - ZALOŽENÍ TRVALKOVÝCH</t>
  </si>
  <si>
    <t>VÝSADBA CIBULOVIN DO - VÝSADBA CIBULOVIN DO</t>
  </si>
  <si>
    <t>ZALOŽENÍ VYVÝŠENÝCH - ZALOŽENÍ VYVÝŠENÝCH</t>
  </si>
  <si>
    <t>ZALOŽENÍ TRAVO-BYLIN - ZALOŽENÍ TRAVO-BYLIN</t>
  </si>
  <si>
    <t>Vzorkování materiálů - dle TZ tohoto SO</t>
  </si>
  <si>
    <t>VÝSADBA VZROSTLÉHO L</t>
  </si>
  <si>
    <t>183 10-1221</t>
  </si>
  <si>
    <t>Jamky pro výsadbu s výměnou 50 % půdy zeminy tř 1 až 4 obj přes 0,4 do 1 m3 v rovině a svahu do 1:5</t>
  </si>
  <si>
    <t>162 25-1102</t>
  </si>
  <si>
    <t>Vodorovné přemístění přes 20 do 50 m výkopku/sypaniny z horniny třídy těžitelnosti I skupiny 1 až 3</t>
  </si>
  <si>
    <t>171 25-1101</t>
  </si>
  <si>
    <t>Uložení sypaniny do násypů nezhutněných strojně</t>
  </si>
  <si>
    <t>167 15-1101</t>
  </si>
  <si>
    <t>Nakládání výkopku z hornin třídy těžitelnosti I skupiny 1 až 3 do 100 m3</t>
  </si>
  <si>
    <t>162 75-1117</t>
  </si>
  <si>
    <t>Vodorovné přemístění přes 9 000 do 10000 m výkopku/sypaniny z horniny třídy těžitelnosti I skupiny 1 až 3</t>
  </si>
  <si>
    <t>162 75-1119</t>
  </si>
  <si>
    <t>Příplatek k vodorovnému přemístění výkopku/sypaniny z horniny třídy těžitelnosti I skupiny 1 až 3 ZKD 1000 m přes 10000 m</t>
  </si>
  <si>
    <t>171 20-1231</t>
  </si>
  <si>
    <t>Poplatek za uložení zeminy a kamení na recyklační skládce (skládkovné) kód odpadu 17 05 04</t>
  </si>
  <si>
    <t>Prolití výsadbové jámy vodou – 150l/jámu, vč. vody (vodné stočné)</t>
  </si>
  <si>
    <t>185 85-1121</t>
  </si>
  <si>
    <t>Dovoz vody pro zálivku rostlin za vzdálenost do 1000 m</t>
  </si>
  <si>
    <t>185 85-1129</t>
  </si>
  <si>
    <t>Příplatek k dovozu vody pro zálivku rostlin do 1000 m ZKD 1000 m</t>
  </si>
  <si>
    <t>184102116</t>
  </si>
  <si>
    <t>Výsadba dřeviny s balem D přes 0,6 do 0,8 m do jamky se zalitím v rovině a svahu do 1:5</t>
  </si>
  <si>
    <t>Substrát - ornice-kompost-písek v poměru 2:2:1 (0,5m³/strom), parametry pěstebních substrátů a zemin dle ČSN 83 9011</t>
  </si>
  <si>
    <t>Aplikace půdních kondicionerů do pěstebního substrátu (dávkování 1,5kg/m3 substrátu na strom, 1kg/m3 substrátu solitérní keř) - promísení</t>
  </si>
  <si>
    <t xml:space="preserve">Půdní kondicioner  obsahující kombinaci více jak 20 složek hydroabsorbentů, hnojiv a růstových prekurzorů. Hydroabsorbenty musí zajistit vodu a živiny po dobu 8 let - dodávka, ref. TerraCottem Universal</t>
  </si>
  <si>
    <t>184 21-5133</t>
  </si>
  <si>
    <t>Ukotvení kmene dřevin třemi kůly D do 0,1 m dl přes 2 do 3 m</t>
  </si>
  <si>
    <t>Dřevěný kůl Ø 8cm, s fazetou a špicí, bezbarvá impregnace úvazkový popruh, délka 3m</t>
  </si>
  <si>
    <t>Úvazkový popruh</t>
  </si>
  <si>
    <t>Dřevěná horizontální příčka příčka (9ks/strom ochrna proti spí moči) - půlkulatina průměr 8cm, délka 85cm, transparentní impregnace; spojeno stavebními hřeby, délka 100mm</t>
  </si>
  <si>
    <t>184 50-1141</t>
  </si>
  <si>
    <t>Zhotovení obalu z rákosové nebo kokosové rohože v rovině a svahu do 1:5</t>
  </si>
  <si>
    <t>m²</t>
  </si>
  <si>
    <t>Rákosová rohož - rákos ohradový neloupaný 60x160cm</t>
  </si>
  <si>
    <t>184 21-5133R</t>
  </si>
  <si>
    <t>Dřevěný kůl Ø 8cm, s fazetou a špicí, bezbarvá impregnace úvazkový popruh, délka 1,5m</t>
  </si>
  <si>
    <t>Dřevěná horizontální příčka příčka (9ks/strom ochrna proti spí moči) - půlkulatina průměr 8cm, délka 100cm, transparentní impregnace; spojeno stavebními hřeby</t>
  </si>
  <si>
    <t>184501131</t>
  </si>
  <si>
    <t>Zhotovení obalu z juty ve dvou vrstvách v rovině a svahu do 1:5</t>
  </si>
  <si>
    <t>Jutová bandáž</t>
  </si>
  <si>
    <t>Instalace chráničky kmene proti poškození strunovou sekačkou</t>
  </si>
  <si>
    <t>Chránička kmene proti poškození strunovou sekačkou (chránička zelená)</t>
  </si>
  <si>
    <t>184 21-5413</t>
  </si>
  <si>
    <t>Zhotovení závlahové mísy dřevin D přes 1,0 m v rovině nebo na svahu do 1:5</t>
  </si>
  <si>
    <t>specifikace.14</t>
  </si>
  <si>
    <t>Borka mulčovací drobná (15-40 mm frakce) tl.10cm</t>
  </si>
  <si>
    <t>specifikace.15</t>
  </si>
  <si>
    <t>Zálivka vysazeného stromu vodou, 150l, vč. vody (vodné stočné)</t>
  </si>
  <si>
    <t>184 85-2321</t>
  </si>
  <si>
    <t>Řez stromu výchovný špičáků a keřových stromů v do 4 m</t>
  </si>
  <si>
    <t>specifikace.16</t>
  </si>
  <si>
    <t>Náklady na sazenici - Malus toringo - VK, 3xp. 14-16, bal</t>
  </si>
  <si>
    <t>specifikace.17</t>
  </si>
  <si>
    <t>Náklady na sazenici - Syringa reticulata 'Ivory Silk' - VK, 3xp. 14-16, bal</t>
  </si>
  <si>
    <t>specifikace.18</t>
  </si>
  <si>
    <t>Náklady na sazenici - Koelreuteria paniculata - Sol, 4xp 300-350 – vícekmen</t>
  </si>
  <si>
    <t>specifikace.19</t>
  </si>
  <si>
    <t>Náklady na sazenici - Acer ginnala - Sol, 4xp 300 – vícekmen</t>
  </si>
  <si>
    <t>specifikace.20</t>
  </si>
  <si>
    <t>Náklady na sazenici - Prunus 'Accolade' - deštníkoví vícekmen (umbrella shape multi stem) 4xp 300, bal</t>
  </si>
  <si>
    <t>VÝSADBA KEŘŮ</t>
  </si>
  <si>
    <t>183101213R</t>
  </si>
  <si>
    <t>Jamky pro výsadbu s výměnou 50 % půdy zeminy tř 1 až 4 obj do 0,01 m3 v rovině a svahu do 1:5</t>
  </si>
  <si>
    <t>184102112</t>
  </si>
  <si>
    <t>Výsadba dřeviny s balem D přes 0,2 do 0,3 m do jamky se zalitím v rovině a svahu do 1:5</t>
  </si>
  <si>
    <t>specifikace.21</t>
  </si>
  <si>
    <t xml:space="preserve">Aplikace a zásobní hnojivo ref. Silvamix Forte – 2 tableta/rostlina, vč. dodávky  hnojiva</t>
  </si>
  <si>
    <t>184 80-6151</t>
  </si>
  <si>
    <t>Řez keřů netrnitých průklestem D koruny do 1,5 m</t>
  </si>
  <si>
    <t>185 80-4312</t>
  </si>
  <si>
    <t>Zalití rostlin vodou plocha přes 20 m2</t>
  </si>
  <si>
    <t>specifikace.22</t>
  </si>
  <si>
    <t>Voda vodné, stočné</t>
  </si>
  <si>
    <t>specifikace.23</t>
  </si>
  <si>
    <t>Náklady na sazenici - Caryopteris clandodensis ´Sterling Silver´10L, 60-80</t>
  </si>
  <si>
    <t>specifikace.24</t>
  </si>
  <si>
    <t>Náklady na sazenici - Hydrangea paniculata ´Vanille Fraise´10L, 60-80</t>
  </si>
  <si>
    <t>specifikace.25</t>
  </si>
  <si>
    <t>Náklady na sazenici - Hydrangea quercifolia 10L, 60-80</t>
  </si>
  <si>
    <t>specifikace.26</t>
  </si>
  <si>
    <t>Náklady na sazenici - Paeonia suffruticosa ´Rou Fu Rong´ 10L, 60-80</t>
  </si>
  <si>
    <t>specifikace.27</t>
  </si>
  <si>
    <t>Náklady na sazenici - Paeonia suffruticosa poloplná, bílá 10L, 60-80</t>
  </si>
  <si>
    <t>specifikace.28</t>
  </si>
  <si>
    <t>Náklady na sazenici - Philadelphus ´Snowbelle´ 10L, 60-80</t>
  </si>
  <si>
    <t>specifikace.29</t>
  </si>
  <si>
    <t>Náklady na sazenici - Syringa meyeri ´Palibin´10L, 60-80</t>
  </si>
  <si>
    <t>ZALOŽENÍ TRVALKOVÝCH</t>
  </si>
  <si>
    <t>184813511</t>
  </si>
  <si>
    <t>Chemické odplevelení před založením kultury postřikem na široko v rovině a svahu do 1:5 ručně (2x)</t>
  </si>
  <si>
    <t>specifikace.30</t>
  </si>
  <si>
    <t>Cena postřiku (dodávka) - totální herbicid</t>
  </si>
  <si>
    <t>l</t>
  </si>
  <si>
    <t>183402121</t>
  </si>
  <si>
    <t>Rozrušení půdy souvislé pl přes 100 do 500 m2 hl přes 50 do 150 mm v rovině a svahu do 1:5</t>
  </si>
  <si>
    <t>183 40-3114</t>
  </si>
  <si>
    <t>Obdělání půdy kultivátorováním v rovině a svahu do 1:5</t>
  </si>
  <si>
    <t>181311105</t>
  </si>
  <si>
    <t>Rozprostření ornice tl vrstvy přes 250 do 300 mm v rovině nebo ve svahu do 1:5 ručně</t>
  </si>
  <si>
    <t>specifikace.31</t>
  </si>
  <si>
    <t>Substrát vegetační vrstvy štěrkové záhony- dodávka</t>
  </si>
  <si>
    <t>specifikace.32</t>
  </si>
  <si>
    <t>Odstranění zbytků plevelů, kořenů a kamenů nad 3cm</t>
  </si>
  <si>
    <t>183 40-3153</t>
  </si>
  <si>
    <t>Obdělání půdy hrabáním v rovině a svahu do 1:5</t>
  </si>
  <si>
    <t>183101113</t>
  </si>
  <si>
    <t>Hloubení jamek bez výměny půdy zeminy tř 1 až 4 obj přes 0,02 do 0,05 m3 v rovině a svahu do 1:5</t>
  </si>
  <si>
    <t>183 21-1322</t>
  </si>
  <si>
    <t>Výsadba květin krytokořenných průměru kontejneru přes 80 do 120 mm</t>
  </si>
  <si>
    <t>specifikace.33</t>
  </si>
  <si>
    <t xml:space="preserve">Aplikace a zásobní hnojivo ref. Silvamix Forte – 1 tableta/rostlina, vč. dodávky  hnojiva</t>
  </si>
  <si>
    <t>184911161R</t>
  </si>
  <si>
    <t>Mulčování záhonů drceným kamenivem při tl. mulče 50-100mm v rovině nebo svahu do 1:5</t>
  </si>
  <si>
    <t>specifikace.34</t>
  </si>
  <si>
    <t>Dodávka mulčovacího materiálu, výška mulčovací vrstvy 6cm.</t>
  </si>
  <si>
    <t>185 80-4111</t>
  </si>
  <si>
    <t>Ošetření vysazených květin v rovině a svahu do 1:5</t>
  </si>
  <si>
    <t>185 80-4511</t>
  </si>
  <si>
    <t>Odplevelení záhonu květin v rovině a svahu do 1:5</t>
  </si>
  <si>
    <t>185 80-4312.1</t>
  </si>
  <si>
    <t>Zalití rostlin vodou plocha přes 20 m2</t>
  </si>
  <si>
    <t>specifikace.35</t>
  </si>
  <si>
    <t>Náklady na sazenici - Alchemilla mollis - K9</t>
  </si>
  <si>
    <t>specifikace.36</t>
  </si>
  <si>
    <t>Náklady na sazenici - Anemone hybrida ´Whirlwind´ - K11</t>
  </si>
  <si>
    <t>specifikace.37</t>
  </si>
  <si>
    <t>Náklady na sazenici - Anemone tomentosa ´Serenade´- K11</t>
  </si>
  <si>
    <t>specifikace.38</t>
  </si>
  <si>
    <t>Náklady na sazenici - Aquilegia vulgaris ´Grandmother´s Garden´- K9</t>
  </si>
  <si>
    <t>specifikace.39</t>
  </si>
  <si>
    <t>Náklady na sazenici - Aruncus aethusifolius ´Horatio´ - K11</t>
  </si>
  <si>
    <t>specifikace.40</t>
  </si>
  <si>
    <t>Náklady na sazenici - Aruncus diocus ´Kneiffii´ - K11</t>
  </si>
  <si>
    <t>specifikace.41</t>
  </si>
  <si>
    <t>Náklady na sazenici - Aster ageratoides 'Eko Murasaki' - K9</t>
  </si>
  <si>
    <t>specifikace.42</t>
  </si>
  <si>
    <t>Náklady na sazenici - Athyrium filix-femina - K9</t>
  </si>
  <si>
    <t>specifikace.43</t>
  </si>
  <si>
    <t>Náklady na sazenici - Campanula persicifolia - K9</t>
  </si>
  <si>
    <t>specifikace.44</t>
  </si>
  <si>
    <t>Náklady na sazenici - Aster divaricatus 'Beth Catto' - K9</t>
  </si>
  <si>
    <t>specifikace.45</t>
  </si>
  <si>
    <t>Náklady na sazenici - Carex morrowii ´Irish Green´ - K9</t>
  </si>
  <si>
    <t>specifikace.46</t>
  </si>
  <si>
    <t>Náklady na sazenici - Carex pendula - K9</t>
  </si>
  <si>
    <t>specifikace.47</t>
  </si>
  <si>
    <t>Náklady na sazenici - Dicentra spectabilis ´Alba´- K9</t>
  </si>
  <si>
    <t>specifikace.48</t>
  </si>
  <si>
    <t>Náklady na sazenici - Geranium 'Gewart' ROZANNE - K9</t>
  </si>
  <si>
    <t>specifikace.49</t>
  </si>
  <si>
    <t>Náklady na sazenici - Helleborus foetidus - K9</t>
  </si>
  <si>
    <t>specifikace.50</t>
  </si>
  <si>
    <t>Náklady na sazenici - Helleborus orientalis ´Double Ellen Red´ - K11</t>
  </si>
  <si>
    <t>specifikace.51</t>
  </si>
  <si>
    <t>Náklady na sazenici - Hemerocallis ´Corky´ - K11</t>
  </si>
  <si>
    <t>specifikace.52</t>
  </si>
  <si>
    <t>Náklady na sazenici - Hemerocallis lilioasphoodelus - K11</t>
  </si>
  <si>
    <t>specifikace.53</t>
  </si>
  <si>
    <t>Náklady na sazenici - Kalimeris incisa 'Madiva' - K9</t>
  </si>
  <si>
    <t>specifikace.54</t>
  </si>
  <si>
    <t>Náklady na sazenici - Luzula sylvatica- K9</t>
  </si>
  <si>
    <t>specifikace.55</t>
  </si>
  <si>
    <t>Náklady na sazenici - Molinia arundinacea'Black Arrows' - K9</t>
  </si>
  <si>
    <t>specifikace.56</t>
  </si>
  <si>
    <t>Náklady na sazenici - Phlox maculata ´Alpha´ - K9</t>
  </si>
  <si>
    <t>specifikace.57</t>
  </si>
  <si>
    <t>Náklady na sazenici - Phlox maculata 'Delta' - K9</t>
  </si>
  <si>
    <t>specifikace.58</t>
  </si>
  <si>
    <t>Náklady na sazenici - Phlox ´Mt Fuji´ - K9</t>
  </si>
  <si>
    <t>specifikace.59</t>
  </si>
  <si>
    <t>Náklady na sazenici - Viola odorata - K9</t>
  </si>
  <si>
    <t>VÝSADBA CIBULOVIN DO</t>
  </si>
  <si>
    <t>183101113 R</t>
  </si>
  <si>
    <t>Hloubení jamek bez výměny půdy zeminy tř 1 až 4 obj do 0,01 m3 v rovině a svahu do 1:5</t>
  </si>
  <si>
    <t>183 21-1313</t>
  </si>
  <si>
    <t>Výsadba cibulí nebo hlíz</t>
  </si>
  <si>
    <t>specifikace.60</t>
  </si>
  <si>
    <t>Podsyp cibulovin štěrkopískem</t>
  </si>
  <si>
    <t>specifikace.61</t>
  </si>
  <si>
    <t>Štěrkopísek</t>
  </si>
  <si>
    <t>specifikace.62</t>
  </si>
  <si>
    <t>Náklady na cibuli - Camassia leichtlinii ´Alba´ - 14+ I. Jakost</t>
  </si>
  <si>
    <t>specifikace.63</t>
  </si>
  <si>
    <t>Náklady na cibuli - Galanthus nivalis 5/6 - I. Jakost</t>
  </si>
  <si>
    <t>specifikace.64</t>
  </si>
  <si>
    <t>Náklady na cibuli - Hyacinthoides hispanica ´Rose Queen´ 8/9 - I. Jakost</t>
  </si>
  <si>
    <t>specifikace.65</t>
  </si>
  <si>
    <t>Náklady na cibuli - Hyacinthoides hispanica ´White City´ 8/9 - I. Jakost</t>
  </si>
  <si>
    <t>specifikace.66</t>
  </si>
  <si>
    <t>Náklady na cibuli - Hyacinthoides hispanica ‘Excelsior’ 8/9 - I. Jakost</t>
  </si>
  <si>
    <t>specifikace.67</t>
  </si>
  <si>
    <t>Náklady na cibuli - Lilium candidum 22/24 - I. Jakost</t>
  </si>
  <si>
    <t>specifikace.68</t>
  </si>
  <si>
    <t>Náklady na cibuli - Muscari armeniacum 8/9 - I. Jakost</t>
  </si>
  <si>
    <t>specifikace.69</t>
  </si>
  <si>
    <t>Náklady na cibuli - Narcissus ´Mount Hood´ - 12/14 - I. Jakost</t>
  </si>
  <si>
    <t>specifikace.70</t>
  </si>
  <si>
    <t>Náklady na cibuli - Narcissus ´White Cheerfulness´ 12/14 - I. Jakost</t>
  </si>
  <si>
    <t>specifikace.71</t>
  </si>
  <si>
    <t>Náklady na cibuli - Narcissus ‘Tete a Tete’ - 12/14 - I. Jakost</t>
  </si>
  <si>
    <t>specifikace.72</t>
  </si>
  <si>
    <t>Náklady na cibuli - Narcissus triandrus ‘Thalia’ 10/12 - I. Jakost</t>
  </si>
  <si>
    <t>specifikace.73</t>
  </si>
  <si>
    <t>Náklady na cibuli - Puschkinia scilloides var. libatonica ´Alba´ 5/6 - I. Jakost</t>
  </si>
  <si>
    <t>specifikace.74</t>
  </si>
  <si>
    <t>Náklady na cibuli - Puschkinia scilloides var. libatonica 5/6 - I. Jakost</t>
  </si>
  <si>
    <t>specifikace.75</t>
  </si>
  <si>
    <t>Náklady na cibuli - Scilla siberica ´Alba´ 7/8 - I. Jakost</t>
  </si>
  <si>
    <t>ZALOŽENÍ VYVÝŠENÝCH</t>
  </si>
  <si>
    <t>specifikace.76</t>
  </si>
  <si>
    <t>Dodávka sadby zeleniny - směs dle dohody s AD a vegetačního období</t>
  </si>
  <si>
    <t>ZALOŽENÍ TRAVO-BYLIN</t>
  </si>
  <si>
    <t>184853511</t>
  </si>
  <si>
    <t>Chemické odplevelení před založením kultury přes 20 m2 postřikem na široko v rovině a svahu do 1:5 strojně</t>
  </si>
  <si>
    <t>specifikace.77</t>
  </si>
  <si>
    <t>Cena postřiku pro dvojí odplevelení (totální herbicid)</t>
  </si>
  <si>
    <t>183 40-3114.1</t>
  </si>
  <si>
    <t>Obdělání půdy kultivátorováním v rovině a svahu do 1:5</t>
  </si>
  <si>
    <t>183403111</t>
  </si>
  <si>
    <t>Obdělání půdy nakopáním na hl přes 0,05 do 0,1 m v rovině a svahu do 1:5</t>
  </si>
  <si>
    <t>181351004</t>
  </si>
  <si>
    <t>Rozprostření ornice tl vrstvy přes 200 do 250 mm pl do 100 m2 v rovině nebo ve svahu do 1:5 strojně</t>
  </si>
  <si>
    <t>specifikace.78</t>
  </si>
  <si>
    <t>Substrát vegetační vrstvy substrát trávníkový (travobylinné porosty) - dodávka</t>
  </si>
  <si>
    <t>185802113</t>
  </si>
  <si>
    <t>Hnojení půdy umělým hnojivem na široko v rovině a svahu do 1:5</t>
  </si>
  <si>
    <t>specifikace.79</t>
  </si>
  <si>
    <t>Hnojivo, ref. Basacote ® Plus 6M 16+8+12(+2+5) balované zásobní hnojivo s dobou účinku až 6 měsíců. 100g/m2</t>
  </si>
  <si>
    <t>181411141</t>
  </si>
  <si>
    <t>Založení parterového trávníku výsevem pl do 1000 m2 v rovině a ve svahu do 1:5</t>
  </si>
  <si>
    <t>specifikace.80</t>
  </si>
  <si>
    <t>Osivo - dodávka</t>
  </si>
  <si>
    <t>185 80-4312.2</t>
  </si>
  <si>
    <t>Zalití rostlin vodou plocha přes 20 m2 - 5x veškeré plochy</t>
  </si>
  <si>
    <t>111 15-1111</t>
  </si>
  <si>
    <t>Pokosení trávníku parterového pl do 1000 m2 s odvozem do 20 km v rovině a svahu do 1:5</t>
  </si>
  <si>
    <t>185 81-1211</t>
  </si>
  <si>
    <t>Vyhrabání trávníku souvislé pl do 1000 m2 v rovině a svahu do 1:5</t>
  </si>
  <si>
    <t>712 77-3911R</t>
  </si>
  <si>
    <t>Doplnění vegetace za nevzešlou nebo uhynulou rozhozem osiva</t>
  </si>
  <si>
    <t>specifikace.81</t>
  </si>
  <si>
    <t>Zajištění osetých ploch před vstupem osob plastovou páskou připevněnou na kůly</t>
  </si>
  <si>
    <t>bm</t>
  </si>
  <si>
    <t>998231311R</t>
  </si>
  <si>
    <t>Přesun hmot pro sadovnické a krajinářské úpravy vodorovně (doprava substrátů a materiálu, dovoz, staveništní přesun)</t>
  </si>
  <si>
    <t>specifikace.82</t>
  </si>
  <si>
    <t>43203003</t>
  </si>
  <si>
    <t>Rozbory celkem - Agrochemický rozbor půdy</t>
  </si>
  <si>
    <t>SO 04.11 - Závlaha</t>
  </si>
  <si>
    <t>Kamenice</t>
  </si>
  <si>
    <t>Krajovský</t>
  </si>
  <si>
    <t xml:space="preserve">    8 - Trubní vedení</t>
  </si>
  <si>
    <t>111351112</t>
  </si>
  <si>
    <t>Sloupnutí drnu před instalací závlahového potrubí délky pruhu přes 400 do 800 m</t>
  </si>
  <si>
    <t>544078998</t>
  </si>
  <si>
    <t>132153411</t>
  </si>
  <si>
    <t>Hloubení rýh pro závlahy rýhovačem hloubky do 30 cm šířky do 15 cm délky přes 400 do 800 m</t>
  </si>
  <si>
    <t>-977611934</t>
  </si>
  <si>
    <t>181511112</t>
  </si>
  <si>
    <t>Vrácení sloupnutého drnu na původní místo délky pruhu přes 400 do 800 m</t>
  </si>
  <si>
    <t>930781736</t>
  </si>
  <si>
    <t>Trubní vedení</t>
  </si>
  <si>
    <t>871143101</t>
  </si>
  <si>
    <t>Kapková závlaha osazená na povrchu</t>
  </si>
  <si>
    <t>-573960589</t>
  </si>
  <si>
    <t>871143111</t>
  </si>
  <si>
    <t>Montáž odkapávače na hadici</t>
  </si>
  <si>
    <t>1797075535</t>
  </si>
  <si>
    <t>28655695</t>
  </si>
  <si>
    <t>odkapávač pro turbulentní proudění 4 l/h</t>
  </si>
  <si>
    <t>1673050658</t>
  </si>
  <si>
    <t>871172101</t>
  </si>
  <si>
    <t>Potrubí pro závlahy v otevřeném výkopu LDPE PE 40 SDR 11 PN6 32x2,9</t>
  </si>
  <si>
    <t>-505841961</t>
  </si>
  <si>
    <t>879311101</t>
  </si>
  <si>
    <t>Montáž a nastavení postřikovače rozprašovacího napojení 1/2"</t>
  </si>
  <si>
    <t>792425278</t>
  </si>
  <si>
    <t>28655605</t>
  </si>
  <si>
    <t>postřikovač, vstup 1/2", výsuv 30cm, bez trysky s bočním připojením, se zabudovaným zpětným ventilem</t>
  </si>
  <si>
    <t>1294051424</t>
  </si>
  <si>
    <t>893812215</t>
  </si>
  <si>
    <t>Ventilová šachta standardní obdélníková rozměru do 50x38 cm</t>
  </si>
  <si>
    <t>1173893186</t>
  </si>
  <si>
    <t>899921111</t>
  </si>
  <si>
    <t>Montáž elektromagnetického ventilu pro závlahový systém 1"</t>
  </si>
  <si>
    <t>1822966541</t>
  </si>
  <si>
    <t>40541020</t>
  </si>
  <si>
    <t>ventil elektromagnetický, 1" vnější závit, cívka AC-24 V, bez regulace průtoku</t>
  </si>
  <si>
    <t>1459997320</t>
  </si>
  <si>
    <t>28654299</t>
  </si>
  <si>
    <t>přechodka PPR s vnějším kovovým závitem D 32x1"</t>
  </si>
  <si>
    <t>151059137</t>
  </si>
  <si>
    <t>63126237</t>
  </si>
  <si>
    <t>kus přechodový svěrný kompozitní vnější závit pro PE potrubí d 32 x 1"</t>
  </si>
  <si>
    <t>-904543965</t>
  </si>
  <si>
    <t>63126223</t>
  </si>
  <si>
    <t>t-kus 90° svěrný kompozitní pro PE potrubí d32</t>
  </si>
  <si>
    <t>1835816855</t>
  </si>
  <si>
    <t>63126217</t>
  </si>
  <si>
    <t>koleno 90° svěrné kompozitní pro PE potrubí d32</t>
  </si>
  <si>
    <t>998623103</t>
  </si>
  <si>
    <t>8+4</t>
  </si>
  <si>
    <t>63126202</t>
  </si>
  <si>
    <t>spojka svěrná kompozitní přímá pro PE potrubí d32</t>
  </si>
  <si>
    <t>-1835647596</t>
  </si>
  <si>
    <t>899922701.R</t>
  </si>
  <si>
    <t xml:space="preserve">Montáž rozdělovače </t>
  </si>
  <si>
    <t>-1205403432</t>
  </si>
  <si>
    <t>40561071.R</t>
  </si>
  <si>
    <t>rozdělovač 3*1" s plochým těsněním přesná specifikace dle PD</t>
  </si>
  <si>
    <t>-1206226589</t>
  </si>
  <si>
    <t>899924111</t>
  </si>
  <si>
    <t>Tlaková zkouška závlahového potrubí z LDPE nebo HDPE DN do 32</t>
  </si>
  <si>
    <t>-1205670531</t>
  </si>
  <si>
    <t>899924201</t>
  </si>
  <si>
    <t>Zprovoznění a odzkoušení závlahy do 500 m2 zavlažované plochy</t>
  </si>
  <si>
    <t>1384755812</t>
  </si>
  <si>
    <t>742330029</t>
  </si>
  <si>
    <t>Montáž konektoru SM, MM</t>
  </si>
  <si>
    <t>292390941</t>
  </si>
  <si>
    <t>1250157</t>
  </si>
  <si>
    <t xml:space="preserve">KONEKTOR </t>
  </si>
  <si>
    <t>-738117925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</si>
</sst>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31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30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37</v>
      </c>
      <c r="E29" s="3"/>
      <c r="F29" s="32" t="s">
        <v>38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39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41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48</v>
      </c>
      <c r="AI60" s="41"/>
      <c r="AJ60" s="41"/>
      <c r="AK60" s="41"/>
      <c r="AL60" s="41"/>
      <c r="AM60" s="58" t="s">
        <v>49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51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48</v>
      </c>
      <c r="AI75" s="41"/>
      <c r="AJ75" s="41"/>
      <c r="AK75" s="41"/>
      <c r="AL75" s="41"/>
      <c r="AM75" s="58" t="s">
        <v>49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IMPORT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BODARCHITEKTI202401 - KODUS Kamenice - druhá etapa-16.3.25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10. 3. 2025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31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54</v>
      </c>
      <c r="D92" s="80"/>
      <c r="E92" s="80"/>
      <c r="F92" s="80"/>
      <c r="G92" s="80"/>
      <c r="H92" s="81"/>
      <c r="I92" s="82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56</v>
      </c>
      <c r="AH92" s="80"/>
      <c r="AI92" s="80"/>
      <c r="AJ92" s="80"/>
      <c r="AK92" s="80"/>
      <c r="AL92" s="80"/>
      <c r="AM92" s="80"/>
      <c r="AN92" s="82" t="s">
        <v>57</v>
      </c>
      <c r="AO92" s="80"/>
      <c r="AP92" s="84"/>
      <c r="AQ92" s="85" t="s">
        <v>58</v>
      </c>
      <c r="AR92" s="39"/>
      <c r="AS92" s="86" t="s">
        <v>59</v>
      </c>
      <c r="AT92" s="87" t="s">
        <v>60</v>
      </c>
      <c r="AU92" s="87" t="s">
        <v>61</v>
      </c>
      <c r="AV92" s="87" t="s">
        <v>62</v>
      </c>
      <c r="AW92" s="87" t="s">
        <v>63</v>
      </c>
      <c r="AX92" s="87" t="s">
        <v>64</v>
      </c>
      <c r="AY92" s="87" t="s">
        <v>65</v>
      </c>
      <c r="AZ92" s="87" t="s">
        <v>66</v>
      </c>
      <c r="BA92" s="87" t="s">
        <v>67</v>
      </c>
      <c r="BB92" s="87" t="s">
        <v>68</v>
      </c>
      <c r="BC92" s="87" t="s">
        <v>69</v>
      </c>
      <c r="BD92" s="88" t="s">
        <v>70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71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ROUND(SUM(AG95:AG114),2)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ROUND(SUM(AS95:AS114),2)</f>
        <v>0</v>
      </c>
      <c r="AT94" s="99">
        <f>ROUND(SUM(AV94:AW94),2)</f>
        <v>0</v>
      </c>
      <c r="AU94" s="100">
        <f>ROUND(SUM(AU95:AU114),5)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ROUND(SUM(AZ95:AZ114),2)</f>
        <v>0</v>
      </c>
      <c r="BA94" s="99">
        <f>ROUND(SUM(BA95:BA114),2)</f>
        <v>0</v>
      </c>
      <c r="BB94" s="99">
        <f>ROUND(SUM(BB95:BB114),2)</f>
        <v>0</v>
      </c>
      <c r="BC94" s="99">
        <f>ROUND(SUM(BC95:BC114),2)</f>
        <v>0</v>
      </c>
      <c r="BD94" s="101">
        <f>ROUND(SUM(BD95:BD114),2)</f>
        <v>0</v>
      </c>
      <c r="BE94" s="6"/>
      <c r="BS94" s="102" t="s">
        <v>72</v>
      </c>
      <c r="BT94" s="102" t="s">
        <v>73</v>
      </c>
      <c r="BU94" s="103" t="s">
        <v>74</v>
      </c>
      <c r="BV94" s="102" t="s">
        <v>14</v>
      </c>
      <c r="BW94" s="102" t="s">
        <v>4</v>
      </c>
      <c r="BX94" s="102" t="s">
        <v>75</v>
      </c>
      <c r="CL94" s="102" t="s">
        <v>1</v>
      </c>
    </row>
    <row r="95" s="7" customFormat="1" ht="16.5" customHeight="1">
      <c r="A95" s="104" t="s">
        <v>76</v>
      </c>
      <c r="B95" s="105"/>
      <c r="C95" s="106"/>
      <c r="D95" s="107" t="s">
        <v>77</v>
      </c>
      <c r="E95" s="107"/>
      <c r="F95" s="107"/>
      <c r="G95" s="107"/>
      <c r="H95" s="107"/>
      <c r="I95" s="108"/>
      <c r="J95" s="107" t="s">
        <v>78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'a - Stavební část  Bytový...'!J30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79</v>
      </c>
      <c r="AR95" s="105"/>
      <c r="AS95" s="111">
        <v>0</v>
      </c>
      <c r="AT95" s="112">
        <f>ROUND(SUM(AV95:AW95),2)</f>
        <v>0</v>
      </c>
      <c r="AU95" s="113">
        <f>'a - Stavební část  Bytový...'!P145</f>
        <v>0</v>
      </c>
      <c r="AV95" s="112">
        <f>'a - Stavební část  Bytový...'!J33</f>
        <v>0</v>
      </c>
      <c r="AW95" s="112">
        <f>'a - Stavební část  Bytový...'!J34</f>
        <v>0</v>
      </c>
      <c r="AX95" s="112">
        <f>'a - Stavební část  Bytový...'!J35</f>
        <v>0</v>
      </c>
      <c r="AY95" s="112">
        <f>'a - Stavební část  Bytový...'!J36</f>
        <v>0</v>
      </c>
      <c r="AZ95" s="112">
        <f>'a - Stavební část  Bytový...'!F33</f>
        <v>0</v>
      </c>
      <c r="BA95" s="112">
        <f>'a - Stavební část  Bytový...'!F34</f>
        <v>0</v>
      </c>
      <c r="BB95" s="112">
        <f>'a - Stavební část  Bytový...'!F35</f>
        <v>0</v>
      </c>
      <c r="BC95" s="112">
        <f>'a - Stavební část  Bytový...'!F36</f>
        <v>0</v>
      </c>
      <c r="BD95" s="114">
        <f>'a - Stavební část  Bytový...'!F37</f>
        <v>0</v>
      </c>
      <c r="BE95" s="7"/>
      <c r="BT95" s="115" t="s">
        <v>80</v>
      </c>
      <c r="BV95" s="115" t="s">
        <v>14</v>
      </c>
      <c r="BW95" s="115" t="s">
        <v>81</v>
      </c>
      <c r="BX95" s="115" t="s">
        <v>4</v>
      </c>
      <c r="CL95" s="115" t="s">
        <v>1</v>
      </c>
      <c r="CM95" s="115" t="s">
        <v>82</v>
      </c>
    </row>
    <row r="96" s="7" customFormat="1" ht="16.5" customHeight="1">
      <c r="A96" s="104" t="s">
        <v>76</v>
      </c>
      <c r="B96" s="105"/>
      <c r="C96" s="106"/>
      <c r="D96" s="107" t="s">
        <v>83</v>
      </c>
      <c r="E96" s="107"/>
      <c r="F96" s="107"/>
      <c r="G96" s="107"/>
      <c r="H96" s="107"/>
      <c r="I96" s="108"/>
      <c r="J96" s="107" t="s">
        <v>84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'a1 - interiér BD A'!J30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79</v>
      </c>
      <c r="AR96" s="105"/>
      <c r="AS96" s="111">
        <v>0</v>
      </c>
      <c r="AT96" s="112">
        <f>ROUND(SUM(AV96:AW96),2)</f>
        <v>0</v>
      </c>
      <c r="AU96" s="113">
        <f>'a1 - interiér BD A'!P118</f>
        <v>0</v>
      </c>
      <c r="AV96" s="112">
        <f>'a1 - interiér BD A'!J33</f>
        <v>0</v>
      </c>
      <c r="AW96" s="112">
        <f>'a1 - interiér BD A'!J34</f>
        <v>0</v>
      </c>
      <c r="AX96" s="112">
        <f>'a1 - interiér BD A'!J35</f>
        <v>0</v>
      </c>
      <c r="AY96" s="112">
        <f>'a1 - interiér BD A'!J36</f>
        <v>0</v>
      </c>
      <c r="AZ96" s="112">
        <f>'a1 - interiér BD A'!F33</f>
        <v>0</v>
      </c>
      <c r="BA96" s="112">
        <f>'a1 - interiér BD A'!F34</f>
        <v>0</v>
      </c>
      <c r="BB96" s="112">
        <f>'a1 - interiér BD A'!F35</f>
        <v>0</v>
      </c>
      <c r="BC96" s="112">
        <f>'a1 - interiér BD A'!F36</f>
        <v>0</v>
      </c>
      <c r="BD96" s="114">
        <f>'a1 - interiér BD A'!F37</f>
        <v>0</v>
      </c>
      <c r="BE96" s="7"/>
      <c r="BT96" s="115" t="s">
        <v>80</v>
      </c>
      <c r="BV96" s="115" t="s">
        <v>14</v>
      </c>
      <c r="BW96" s="115" t="s">
        <v>85</v>
      </c>
      <c r="BX96" s="115" t="s">
        <v>4</v>
      </c>
      <c r="CL96" s="115" t="s">
        <v>1</v>
      </c>
      <c r="CM96" s="115" t="s">
        <v>82</v>
      </c>
    </row>
    <row r="97" s="7" customFormat="1" ht="16.5" customHeight="1">
      <c r="A97" s="104" t="s">
        <v>76</v>
      </c>
      <c r="B97" s="105"/>
      <c r="C97" s="106"/>
      <c r="D97" s="107" t="s">
        <v>86</v>
      </c>
      <c r="E97" s="107"/>
      <c r="F97" s="107"/>
      <c r="G97" s="107"/>
      <c r="H97" s="107"/>
      <c r="I97" s="108"/>
      <c r="J97" s="107" t="s">
        <v>87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'b - ZTI'!J30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79</v>
      </c>
      <c r="AR97" s="105"/>
      <c r="AS97" s="111">
        <v>0</v>
      </c>
      <c r="AT97" s="112">
        <f>ROUND(SUM(AV97:AW97),2)</f>
        <v>0</v>
      </c>
      <c r="AU97" s="113">
        <f>'b - ZTI'!P128</f>
        <v>0</v>
      </c>
      <c r="AV97" s="112">
        <f>'b - ZTI'!J33</f>
        <v>0</v>
      </c>
      <c r="AW97" s="112">
        <f>'b - ZTI'!J34</f>
        <v>0</v>
      </c>
      <c r="AX97" s="112">
        <f>'b - ZTI'!J35</f>
        <v>0</v>
      </c>
      <c r="AY97" s="112">
        <f>'b - ZTI'!J36</f>
        <v>0</v>
      </c>
      <c r="AZ97" s="112">
        <f>'b - ZTI'!F33</f>
        <v>0</v>
      </c>
      <c r="BA97" s="112">
        <f>'b - ZTI'!F34</f>
        <v>0</v>
      </c>
      <c r="BB97" s="112">
        <f>'b - ZTI'!F35</f>
        <v>0</v>
      </c>
      <c r="BC97" s="112">
        <f>'b - ZTI'!F36</f>
        <v>0</v>
      </c>
      <c r="BD97" s="114">
        <f>'b - ZTI'!F37</f>
        <v>0</v>
      </c>
      <c r="BE97" s="7"/>
      <c r="BT97" s="115" t="s">
        <v>80</v>
      </c>
      <c r="BV97" s="115" t="s">
        <v>14</v>
      </c>
      <c r="BW97" s="115" t="s">
        <v>88</v>
      </c>
      <c r="BX97" s="115" t="s">
        <v>4</v>
      </c>
      <c r="CL97" s="115" t="s">
        <v>1</v>
      </c>
      <c r="CM97" s="115" t="s">
        <v>82</v>
      </c>
    </row>
    <row r="98" s="7" customFormat="1" ht="16.5" customHeight="1">
      <c r="A98" s="104" t="s">
        <v>76</v>
      </c>
      <c r="B98" s="105"/>
      <c r="C98" s="106"/>
      <c r="D98" s="107" t="s">
        <v>89</v>
      </c>
      <c r="E98" s="107"/>
      <c r="F98" s="107"/>
      <c r="G98" s="107"/>
      <c r="H98" s="107"/>
      <c r="I98" s="108"/>
      <c r="J98" s="107" t="s">
        <v>90</v>
      </c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9">
        <f>'c - Vytápění'!J30</f>
        <v>0</v>
      </c>
      <c r="AH98" s="108"/>
      <c r="AI98" s="108"/>
      <c r="AJ98" s="108"/>
      <c r="AK98" s="108"/>
      <c r="AL98" s="108"/>
      <c r="AM98" s="108"/>
      <c r="AN98" s="109">
        <f>SUM(AG98,AT98)</f>
        <v>0</v>
      </c>
      <c r="AO98" s="108"/>
      <c r="AP98" s="108"/>
      <c r="AQ98" s="110" t="s">
        <v>79</v>
      </c>
      <c r="AR98" s="105"/>
      <c r="AS98" s="111">
        <v>0</v>
      </c>
      <c r="AT98" s="112">
        <f>ROUND(SUM(AV98:AW98),2)</f>
        <v>0</v>
      </c>
      <c r="AU98" s="113">
        <f>'c - Vytápění'!P122</f>
        <v>0</v>
      </c>
      <c r="AV98" s="112">
        <f>'c - Vytápění'!J33</f>
        <v>0</v>
      </c>
      <c r="AW98" s="112">
        <f>'c - Vytápění'!J34</f>
        <v>0</v>
      </c>
      <c r="AX98" s="112">
        <f>'c - Vytápění'!J35</f>
        <v>0</v>
      </c>
      <c r="AY98" s="112">
        <f>'c - Vytápění'!J36</f>
        <v>0</v>
      </c>
      <c r="AZ98" s="112">
        <f>'c - Vytápění'!F33</f>
        <v>0</v>
      </c>
      <c r="BA98" s="112">
        <f>'c - Vytápění'!F34</f>
        <v>0</v>
      </c>
      <c r="BB98" s="112">
        <f>'c - Vytápění'!F35</f>
        <v>0</v>
      </c>
      <c r="BC98" s="112">
        <f>'c - Vytápění'!F36</f>
        <v>0</v>
      </c>
      <c r="BD98" s="114">
        <f>'c - Vytápění'!F37</f>
        <v>0</v>
      </c>
      <c r="BE98" s="7"/>
      <c r="BT98" s="115" t="s">
        <v>80</v>
      </c>
      <c r="BV98" s="115" t="s">
        <v>14</v>
      </c>
      <c r="BW98" s="115" t="s">
        <v>91</v>
      </c>
      <c r="BX98" s="115" t="s">
        <v>4</v>
      </c>
      <c r="CL98" s="115" t="s">
        <v>1</v>
      </c>
      <c r="CM98" s="115" t="s">
        <v>82</v>
      </c>
    </row>
    <row r="99" s="7" customFormat="1" ht="16.5" customHeight="1">
      <c r="A99" s="104" t="s">
        <v>76</v>
      </c>
      <c r="B99" s="105"/>
      <c r="C99" s="106"/>
      <c r="D99" s="107" t="s">
        <v>92</v>
      </c>
      <c r="E99" s="107"/>
      <c r="F99" s="107"/>
      <c r="G99" s="107"/>
      <c r="H99" s="107"/>
      <c r="I99" s="108"/>
      <c r="J99" s="107" t="s">
        <v>93</v>
      </c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9">
        <f>'d - Elektrika silová'!J30</f>
        <v>0</v>
      </c>
      <c r="AH99" s="108"/>
      <c r="AI99" s="108"/>
      <c r="AJ99" s="108"/>
      <c r="AK99" s="108"/>
      <c r="AL99" s="108"/>
      <c r="AM99" s="108"/>
      <c r="AN99" s="109">
        <f>SUM(AG99,AT99)</f>
        <v>0</v>
      </c>
      <c r="AO99" s="108"/>
      <c r="AP99" s="108"/>
      <c r="AQ99" s="110" t="s">
        <v>79</v>
      </c>
      <c r="AR99" s="105"/>
      <c r="AS99" s="111">
        <v>0</v>
      </c>
      <c r="AT99" s="112">
        <f>ROUND(SUM(AV99:AW99),2)</f>
        <v>0</v>
      </c>
      <c r="AU99" s="113">
        <f>'d - Elektrika silová'!P130</f>
        <v>0</v>
      </c>
      <c r="AV99" s="112">
        <f>'d - Elektrika silová'!J33</f>
        <v>0</v>
      </c>
      <c r="AW99" s="112">
        <f>'d - Elektrika silová'!J34</f>
        <v>0</v>
      </c>
      <c r="AX99" s="112">
        <f>'d - Elektrika silová'!J35</f>
        <v>0</v>
      </c>
      <c r="AY99" s="112">
        <f>'d - Elektrika silová'!J36</f>
        <v>0</v>
      </c>
      <c r="AZ99" s="112">
        <f>'d - Elektrika silová'!F33</f>
        <v>0</v>
      </c>
      <c r="BA99" s="112">
        <f>'d - Elektrika silová'!F34</f>
        <v>0</v>
      </c>
      <c r="BB99" s="112">
        <f>'d - Elektrika silová'!F35</f>
        <v>0</v>
      </c>
      <c r="BC99" s="112">
        <f>'d - Elektrika silová'!F36</f>
        <v>0</v>
      </c>
      <c r="BD99" s="114">
        <f>'d - Elektrika silová'!F37</f>
        <v>0</v>
      </c>
      <c r="BE99" s="7"/>
      <c r="BT99" s="115" t="s">
        <v>80</v>
      </c>
      <c r="BV99" s="115" t="s">
        <v>14</v>
      </c>
      <c r="BW99" s="115" t="s">
        <v>94</v>
      </c>
      <c r="BX99" s="115" t="s">
        <v>4</v>
      </c>
      <c r="CL99" s="115" t="s">
        <v>1</v>
      </c>
      <c r="CM99" s="115" t="s">
        <v>82</v>
      </c>
    </row>
    <row r="100" s="7" customFormat="1" ht="16.5" customHeight="1">
      <c r="A100" s="104" t="s">
        <v>76</v>
      </c>
      <c r="B100" s="105"/>
      <c r="C100" s="106"/>
      <c r="D100" s="107" t="s">
        <v>95</v>
      </c>
      <c r="E100" s="107"/>
      <c r="F100" s="107"/>
      <c r="G100" s="107"/>
      <c r="H100" s="107"/>
      <c r="I100" s="108"/>
      <c r="J100" s="107" t="s">
        <v>96</v>
      </c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9">
        <f>'e - fotovoltaika'!J30</f>
        <v>0</v>
      </c>
      <c r="AH100" s="108"/>
      <c r="AI100" s="108"/>
      <c r="AJ100" s="108"/>
      <c r="AK100" s="108"/>
      <c r="AL100" s="108"/>
      <c r="AM100" s="108"/>
      <c r="AN100" s="109">
        <f>SUM(AG100,AT100)</f>
        <v>0</v>
      </c>
      <c r="AO100" s="108"/>
      <c r="AP100" s="108"/>
      <c r="AQ100" s="110" t="s">
        <v>79</v>
      </c>
      <c r="AR100" s="105"/>
      <c r="AS100" s="111">
        <v>0</v>
      </c>
      <c r="AT100" s="112">
        <f>ROUND(SUM(AV100:AW100),2)</f>
        <v>0</v>
      </c>
      <c r="AU100" s="113">
        <f>'e - fotovoltaika'!P123</f>
        <v>0</v>
      </c>
      <c r="AV100" s="112">
        <f>'e - fotovoltaika'!J33</f>
        <v>0</v>
      </c>
      <c r="AW100" s="112">
        <f>'e - fotovoltaika'!J34</f>
        <v>0</v>
      </c>
      <c r="AX100" s="112">
        <f>'e - fotovoltaika'!J35</f>
        <v>0</v>
      </c>
      <c r="AY100" s="112">
        <f>'e - fotovoltaika'!J36</f>
        <v>0</v>
      </c>
      <c r="AZ100" s="112">
        <f>'e - fotovoltaika'!F33</f>
        <v>0</v>
      </c>
      <c r="BA100" s="112">
        <f>'e - fotovoltaika'!F34</f>
        <v>0</v>
      </c>
      <c r="BB100" s="112">
        <f>'e - fotovoltaika'!F35</f>
        <v>0</v>
      </c>
      <c r="BC100" s="112">
        <f>'e - fotovoltaika'!F36</f>
        <v>0</v>
      </c>
      <c r="BD100" s="114">
        <f>'e - fotovoltaika'!F37</f>
        <v>0</v>
      </c>
      <c r="BE100" s="7"/>
      <c r="BT100" s="115" t="s">
        <v>80</v>
      </c>
      <c r="BV100" s="115" t="s">
        <v>14</v>
      </c>
      <c r="BW100" s="115" t="s">
        <v>97</v>
      </c>
      <c r="BX100" s="115" t="s">
        <v>4</v>
      </c>
      <c r="CL100" s="115" t="s">
        <v>1</v>
      </c>
      <c r="CM100" s="115" t="s">
        <v>82</v>
      </c>
    </row>
    <row r="101" s="7" customFormat="1" ht="16.5" customHeight="1">
      <c r="A101" s="104" t="s">
        <v>76</v>
      </c>
      <c r="B101" s="105"/>
      <c r="C101" s="106"/>
      <c r="D101" s="107" t="s">
        <v>80</v>
      </c>
      <c r="E101" s="107"/>
      <c r="F101" s="107"/>
      <c r="G101" s="107"/>
      <c r="H101" s="107"/>
      <c r="I101" s="108"/>
      <c r="J101" s="107" t="s">
        <v>98</v>
      </c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9">
        <f>'1 - Strukturovaná kabeláž'!J30</f>
        <v>0</v>
      </c>
      <c r="AH101" s="108"/>
      <c r="AI101" s="108"/>
      <c r="AJ101" s="108"/>
      <c r="AK101" s="108"/>
      <c r="AL101" s="108"/>
      <c r="AM101" s="108"/>
      <c r="AN101" s="109">
        <f>SUM(AG101,AT101)</f>
        <v>0</v>
      </c>
      <c r="AO101" s="108"/>
      <c r="AP101" s="108"/>
      <c r="AQ101" s="110" t="s">
        <v>79</v>
      </c>
      <c r="AR101" s="105"/>
      <c r="AS101" s="111">
        <v>0</v>
      </c>
      <c r="AT101" s="112">
        <f>ROUND(SUM(AV101:AW101),2)</f>
        <v>0</v>
      </c>
      <c r="AU101" s="113">
        <f>'1 - Strukturovaná kabeláž'!P121</f>
        <v>0</v>
      </c>
      <c r="AV101" s="112">
        <f>'1 - Strukturovaná kabeláž'!J33</f>
        <v>0</v>
      </c>
      <c r="AW101" s="112">
        <f>'1 - Strukturovaná kabeláž'!J34</f>
        <v>0</v>
      </c>
      <c r="AX101" s="112">
        <f>'1 - Strukturovaná kabeláž'!J35</f>
        <v>0</v>
      </c>
      <c r="AY101" s="112">
        <f>'1 - Strukturovaná kabeláž'!J36</f>
        <v>0</v>
      </c>
      <c r="AZ101" s="112">
        <f>'1 - Strukturovaná kabeláž'!F33</f>
        <v>0</v>
      </c>
      <c r="BA101" s="112">
        <f>'1 - Strukturovaná kabeláž'!F34</f>
        <v>0</v>
      </c>
      <c r="BB101" s="112">
        <f>'1 - Strukturovaná kabeláž'!F35</f>
        <v>0</v>
      </c>
      <c r="BC101" s="112">
        <f>'1 - Strukturovaná kabeláž'!F36</f>
        <v>0</v>
      </c>
      <c r="BD101" s="114">
        <f>'1 - Strukturovaná kabeláž'!F37</f>
        <v>0</v>
      </c>
      <c r="BE101" s="7"/>
      <c r="BT101" s="115" t="s">
        <v>80</v>
      </c>
      <c r="BV101" s="115" t="s">
        <v>14</v>
      </c>
      <c r="BW101" s="115" t="s">
        <v>99</v>
      </c>
      <c r="BX101" s="115" t="s">
        <v>4</v>
      </c>
      <c r="CL101" s="115" t="s">
        <v>1</v>
      </c>
      <c r="CM101" s="115" t="s">
        <v>82</v>
      </c>
    </row>
    <row r="102" s="7" customFormat="1" ht="16.5" customHeight="1">
      <c r="A102" s="104" t="s">
        <v>76</v>
      </c>
      <c r="B102" s="105"/>
      <c r="C102" s="106"/>
      <c r="D102" s="107" t="s">
        <v>82</v>
      </c>
      <c r="E102" s="107"/>
      <c r="F102" s="107"/>
      <c r="G102" s="107"/>
      <c r="H102" s="107"/>
      <c r="I102" s="108"/>
      <c r="J102" s="107" t="s">
        <v>79</v>
      </c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9">
        <f>'2 - STA'!J30</f>
        <v>0</v>
      </c>
      <c r="AH102" s="108"/>
      <c r="AI102" s="108"/>
      <c r="AJ102" s="108"/>
      <c r="AK102" s="108"/>
      <c r="AL102" s="108"/>
      <c r="AM102" s="108"/>
      <c r="AN102" s="109">
        <f>SUM(AG102,AT102)</f>
        <v>0</v>
      </c>
      <c r="AO102" s="108"/>
      <c r="AP102" s="108"/>
      <c r="AQ102" s="110" t="s">
        <v>79</v>
      </c>
      <c r="AR102" s="105"/>
      <c r="AS102" s="111">
        <v>0</v>
      </c>
      <c r="AT102" s="112">
        <f>ROUND(SUM(AV102:AW102),2)</f>
        <v>0</v>
      </c>
      <c r="AU102" s="113">
        <f>'2 - STA'!P121</f>
        <v>0</v>
      </c>
      <c r="AV102" s="112">
        <f>'2 - STA'!J33</f>
        <v>0</v>
      </c>
      <c r="AW102" s="112">
        <f>'2 - STA'!J34</f>
        <v>0</v>
      </c>
      <c r="AX102" s="112">
        <f>'2 - STA'!J35</f>
        <v>0</v>
      </c>
      <c r="AY102" s="112">
        <f>'2 - STA'!J36</f>
        <v>0</v>
      </c>
      <c r="AZ102" s="112">
        <f>'2 - STA'!F33</f>
        <v>0</v>
      </c>
      <c r="BA102" s="112">
        <f>'2 - STA'!F34</f>
        <v>0</v>
      </c>
      <c r="BB102" s="112">
        <f>'2 - STA'!F35</f>
        <v>0</v>
      </c>
      <c r="BC102" s="112">
        <f>'2 - STA'!F36</f>
        <v>0</v>
      </c>
      <c r="BD102" s="114">
        <f>'2 - STA'!F37</f>
        <v>0</v>
      </c>
      <c r="BE102" s="7"/>
      <c r="BT102" s="115" t="s">
        <v>80</v>
      </c>
      <c r="BV102" s="115" t="s">
        <v>14</v>
      </c>
      <c r="BW102" s="115" t="s">
        <v>100</v>
      </c>
      <c r="BX102" s="115" t="s">
        <v>4</v>
      </c>
      <c r="CL102" s="115" t="s">
        <v>1</v>
      </c>
      <c r="CM102" s="115" t="s">
        <v>82</v>
      </c>
    </row>
    <row r="103" s="7" customFormat="1" ht="16.5" customHeight="1">
      <c r="A103" s="104" t="s">
        <v>76</v>
      </c>
      <c r="B103" s="105"/>
      <c r="C103" s="106"/>
      <c r="D103" s="107" t="s">
        <v>101</v>
      </c>
      <c r="E103" s="107"/>
      <c r="F103" s="107"/>
      <c r="G103" s="107"/>
      <c r="H103" s="107"/>
      <c r="I103" s="108"/>
      <c r="J103" s="107" t="s">
        <v>102</v>
      </c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9">
        <f>'3 - Video dohledový systém'!J30</f>
        <v>0</v>
      </c>
      <c r="AH103" s="108"/>
      <c r="AI103" s="108"/>
      <c r="AJ103" s="108"/>
      <c r="AK103" s="108"/>
      <c r="AL103" s="108"/>
      <c r="AM103" s="108"/>
      <c r="AN103" s="109">
        <f>SUM(AG103,AT103)</f>
        <v>0</v>
      </c>
      <c r="AO103" s="108"/>
      <c r="AP103" s="108"/>
      <c r="AQ103" s="110" t="s">
        <v>79</v>
      </c>
      <c r="AR103" s="105"/>
      <c r="AS103" s="111">
        <v>0</v>
      </c>
      <c r="AT103" s="112">
        <f>ROUND(SUM(AV103:AW103),2)</f>
        <v>0</v>
      </c>
      <c r="AU103" s="113">
        <f>'3 - Video dohledový systém'!P121</f>
        <v>0</v>
      </c>
      <c r="AV103" s="112">
        <f>'3 - Video dohledový systém'!J33</f>
        <v>0</v>
      </c>
      <c r="AW103" s="112">
        <f>'3 - Video dohledový systém'!J34</f>
        <v>0</v>
      </c>
      <c r="AX103" s="112">
        <f>'3 - Video dohledový systém'!J35</f>
        <v>0</v>
      </c>
      <c r="AY103" s="112">
        <f>'3 - Video dohledový systém'!J36</f>
        <v>0</v>
      </c>
      <c r="AZ103" s="112">
        <f>'3 - Video dohledový systém'!F33</f>
        <v>0</v>
      </c>
      <c r="BA103" s="112">
        <f>'3 - Video dohledový systém'!F34</f>
        <v>0</v>
      </c>
      <c r="BB103" s="112">
        <f>'3 - Video dohledový systém'!F35</f>
        <v>0</v>
      </c>
      <c r="BC103" s="112">
        <f>'3 - Video dohledový systém'!F36</f>
        <v>0</v>
      </c>
      <c r="BD103" s="114">
        <f>'3 - Video dohledový systém'!F37</f>
        <v>0</v>
      </c>
      <c r="BE103" s="7"/>
      <c r="BT103" s="115" t="s">
        <v>80</v>
      </c>
      <c r="BV103" s="115" t="s">
        <v>14</v>
      </c>
      <c r="BW103" s="115" t="s">
        <v>103</v>
      </c>
      <c r="BX103" s="115" t="s">
        <v>4</v>
      </c>
      <c r="CL103" s="115" t="s">
        <v>1</v>
      </c>
      <c r="CM103" s="115" t="s">
        <v>82</v>
      </c>
    </row>
    <row r="104" s="7" customFormat="1" ht="16.5" customHeight="1">
      <c r="A104" s="104" t="s">
        <v>76</v>
      </c>
      <c r="B104" s="105"/>
      <c r="C104" s="106"/>
      <c r="D104" s="107" t="s">
        <v>104</v>
      </c>
      <c r="E104" s="107"/>
      <c r="F104" s="107"/>
      <c r="G104" s="107"/>
      <c r="H104" s="107"/>
      <c r="I104" s="108"/>
      <c r="J104" s="107" t="s">
        <v>105</v>
      </c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9">
        <f>'4 - poplachový, zabezpečo...'!J30</f>
        <v>0</v>
      </c>
      <c r="AH104" s="108"/>
      <c r="AI104" s="108"/>
      <c r="AJ104" s="108"/>
      <c r="AK104" s="108"/>
      <c r="AL104" s="108"/>
      <c r="AM104" s="108"/>
      <c r="AN104" s="109">
        <f>SUM(AG104,AT104)</f>
        <v>0</v>
      </c>
      <c r="AO104" s="108"/>
      <c r="AP104" s="108"/>
      <c r="AQ104" s="110" t="s">
        <v>79</v>
      </c>
      <c r="AR104" s="105"/>
      <c r="AS104" s="111">
        <v>0</v>
      </c>
      <c r="AT104" s="112">
        <f>ROUND(SUM(AV104:AW104),2)</f>
        <v>0</v>
      </c>
      <c r="AU104" s="113">
        <f>'4 - poplachový, zabezpečo...'!P125</f>
        <v>0</v>
      </c>
      <c r="AV104" s="112">
        <f>'4 - poplachový, zabezpečo...'!J33</f>
        <v>0</v>
      </c>
      <c r="AW104" s="112">
        <f>'4 - poplachový, zabezpečo...'!J34</f>
        <v>0</v>
      </c>
      <c r="AX104" s="112">
        <f>'4 - poplachový, zabezpečo...'!J35</f>
        <v>0</v>
      </c>
      <c r="AY104" s="112">
        <f>'4 - poplachový, zabezpečo...'!J36</f>
        <v>0</v>
      </c>
      <c r="AZ104" s="112">
        <f>'4 - poplachový, zabezpečo...'!F33</f>
        <v>0</v>
      </c>
      <c r="BA104" s="112">
        <f>'4 - poplachový, zabezpečo...'!F34</f>
        <v>0</v>
      </c>
      <c r="BB104" s="112">
        <f>'4 - poplachový, zabezpečo...'!F35</f>
        <v>0</v>
      </c>
      <c r="BC104" s="112">
        <f>'4 - poplachový, zabezpečo...'!F36</f>
        <v>0</v>
      </c>
      <c r="BD104" s="114">
        <f>'4 - poplachový, zabezpečo...'!F37</f>
        <v>0</v>
      </c>
      <c r="BE104" s="7"/>
      <c r="BT104" s="115" t="s">
        <v>80</v>
      </c>
      <c r="BV104" s="115" t="s">
        <v>14</v>
      </c>
      <c r="BW104" s="115" t="s">
        <v>106</v>
      </c>
      <c r="BX104" s="115" t="s">
        <v>4</v>
      </c>
      <c r="CL104" s="115" t="s">
        <v>1</v>
      </c>
      <c r="CM104" s="115" t="s">
        <v>82</v>
      </c>
    </row>
    <row r="105" s="7" customFormat="1" ht="16.5" customHeight="1">
      <c r="A105" s="104" t="s">
        <v>76</v>
      </c>
      <c r="B105" s="105"/>
      <c r="C105" s="106"/>
      <c r="D105" s="107" t="s">
        <v>107</v>
      </c>
      <c r="E105" s="107"/>
      <c r="F105" s="107"/>
      <c r="G105" s="107"/>
      <c r="H105" s="107"/>
      <c r="I105" s="108"/>
      <c r="J105" s="107" t="s">
        <v>108</v>
      </c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9">
        <f>'5 - Elektronická kontrola...'!J30</f>
        <v>0</v>
      </c>
      <c r="AH105" s="108"/>
      <c r="AI105" s="108"/>
      <c r="AJ105" s="108"/>
      <c r="AK105" s="108"/>
      <c r="AL105" s="108"/>
      <c r="AM105" s="108"/>
      <c r="AN105" s="109">
        <f>SUM(AG105,AT105)</f>
        <v>0</v>
      </c>
      <c r="AO105" s="108"/>
      <c r="AP105" s="108"/>
      <c r="AQ105" s="110" t="s">
        <v>79</v>
      </c>
      <c r="AR105" s="105"/>
      <c r="AS105" s="111">
        <v>0</v>
      </c>
      <c r="AT105" s="112">
        <f>ROUND(SUM(AV105:AW105),2)</f>
        <v>0</v>
      </c>
      <c r="AU105" s="113">
        <f>'5 - Elektronická kontrola...'!P120</f>
        <v>0</v>
      </c>
      <c r="AV105" s="112">
        <f>'5 - Elektronická kontrola...'!J33</f>
        <v>0</v>
      </c>
      <c r="AW105" s="112">
        <f>'5 - Elektronická kontrola...'!J34</f>
        <v>0</v>
      </c>
      <c r="AX105" s="112">
        <f>'5 - Elektronická kontrola...'!J35</f>
        <v>0</v>
      </c>
      <c r="AY105" s="112">
        <f>'5 - Elektronická kontrola...'!J36</f>
        <v>0</v>
      </c>
      <c r="AZ105" s="112">
        <f>'5 - Elektronická kontrola...'!F33</f>
        <v>0</v>
      </c>
      <c r="BA105" s="112">
        <f>'5 - Elektronická kontrola...'!F34</f>
        <v>0</v>
      </c>
      <c r="BB105" s="112">
        <f>'5 - Elektronická kontrola...'!F35</f>
        <v>0</v>
      </c>
      <c r="BC105" s="112">
        <f>'5 - Elektronická kontrola...'!F36</f>
        <v>0</v>
      </c>
      <c r="BD105" s="114">
        <f>'5 - Elektronická kontrola...'!F37</f>
        <v>0</v>
      </c>
      <c r="BE105" s="7"/>
      <c r="BT105" s="115" t="s">
        <v>80</v>
      </c>
      <c r="BV105" s="115" t="s">
        <v>14</v>
      </c>
      <c r="BW105" s="115" t="s">
        <v>109</v>
      </c>
      <c r="BX105" s="115" t="s">
        <v>4</v>
      </c>
      <c r="CL105" s="115" t="s">
        <v>1</v>
      </c>
      <c r="CM105" s="115" t="s">
        <v>82</v>
      </c>
    </row>
    <row r="106" s="7" customFormat="1" ht="16.5" customHeight="1">
      <c r="A106" s="104" t="s">
        <v>76</v>
      </c>
      <c r="B106" s="105"/>
      <c r="C106" s="106"/>
      <c r="D106" s="107" t="s">
        <v>110</v>
      </c>
      <c r="E106" s="107"/>
      <c r="F106" s="107"/>
      <c r="G106" s="107"/>
      <c r="H106" s="107"/>
      <c r="I106" s="108"/>
      <c r="J106" s="107" t="s">
        <v>111</v>
      </c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9">
        <f>'6 - Domovní  videotelefon'!J30</f>
        <v>0</v>
      </c>
      <c r="AH106" s="108"/>
      <c r="AI106" s="108"/>
      <c r="AJ106" s="108"/>
      <c r="AK106" s="108"/>
      <c r="AL106" s="108"/>
      <c r="AM106" s="108"/>
      <c r="AN106" s="109">
        <f>SUM(AG106,AT106)</f>
        <v>0</v>
      </c>
      <c r="AO106" s="108"/>
      <c r="AP106" s="108"/>
      <c r="AQ106" s="110" t="s">
        <v>79</v>
      </c>
      <c r="AR106" s="105"/>
      <c r="AS106" s="111">
        <v>0</v>
      </c>
      <c r="AT106" s="112">
        <f>ROUND(SUM(AV106:AW106),2)</f>
        <v>0</v>
      </c>
      <c r="AU106" s="113">
        <f>'6 - Domovní  videotelefon'!P122</f>
        <v>0</v>
      </c>
      <c r="AV106" s="112">
        <f>'6 - Domovní  videotelefon'!J33</f>
        <v>0</v>
      </c>
      <c r="AW106" s="112">
        <f>'6 - Domovní  videotelefon'!J34</f>
        <v>0</v>
      </c>
      <c r="AX106" s="112">
        <f>'6 - Domovní  videotelefon'!J35</f>
        <v>0</v>
      </c>
      <c r="AY106" s="112">
        <f>'6 - Domovní  videotelefon'!J36</f>
        <v>0</v>
      </c>
      <c r="AZ106" s="112">
        <f>'6 - Domovní  videotelefon'!F33</f>
        <v>0</v>
      </c>
      <c r="BA106" s="112">
        <f>'6 - Domovní  videotelefon'!F34</f>
        <v>0</v>
      </c>
      <c r="BB106" s="112">
        <f>'6 - Domovní  videotelefon'!F35</f>
        <v>0</v>
      </c>
      <c r="BC106" s="112">
        <f>'6 - Domovní  videotelefon'!F36</f>
        <v>0</v>
      </c>
      <c r="BD106" s="114">
        <f>'6 - Domovní  videotelefon'!F37</f>
        <v>0</v>
      </c>
      <c r="BE106" s="7"/>
      <c r="BT106" s="115" t="s">
        <v>80</v>
      </c>
      <c r="BV106" s="115" t="s">
        <v>14</v>
      </c>
      <c r="BW106" s="115" t="s">
        <v>112</v>
      </c>
      <c r="BX106" s="115" t="s">
        <v>4</v>
      </c>
      <c r="CL106" s="115" t="s">
        <v>1</v>
      </c>
      <c r="CM106" s="115" t="s">
        <v>82</v>
      </c>
    </row>
    <row r="107" s="7" customFormat="1" ht="16.5" customHeight="1">
      <c r="A107" s="104" t="s">
        <v>76</v>
      </c>
      <c r="B107" s="105"/>
      <c r="C107" s="106"/>
      <c r="D107" s="107" t="s">
        <v>113</v>
      </c>
      <c r="E107" s="107"/>
      <c r="F107" s="107"/>
      <c r="G107" s="107"/>
      <c r="H107" s="107"/>
      <c r="I107" s="108"/>
      <c r="J107" s="107" t="s">
        <v>114</v>
      </c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9">
        <f>'7 - Komunikační systém se...'!J30</f>
        <v>0</v>
      </c>
      <c r="AH107" s="108"/>
      <c r="AI107" s="108"/>
      <c r="AJ107" s="108"/>
      <c r="AK107" s="108"/>
      <c r="AL107" s="108"/>
      <c r="AM107" s="108"/>
      <c r="AN107" s="109">
        <f>SUM(AG107,AT107)</f>
        <v>0</v>
      </c>
      <c r="AO107" s="108"/>
      <c r="AP107" s="108"/>
      <c r="AQ107" s="110" t="s">
        <v>79</v>
      </c>
      <c r="AR107" s="105"/>
      <c r="AS107" s="111">
        <v>0</v>
      </c>
      <c r="AT107" s="112">
        <f>ROUND(SUM(AV107:AW107),2)</f>
        <v>0</v>
      </c>
      <c r="AU107" s="113">
        <f>'7 - Komunikační systém se...'!P121</f>
        <v>0</v>
      </c>
      <c r="AV107" s="112">
        <f>'7 - Komunikační systém se...'!J33</f>
        <v>0</v>
      </c>
      <c r="AW107" s="112">
        <f>'7 - Komunikační systém se...'!J34</f>
        <v>0</v>
      </c>
      <c r="AX107" s="112">
        <f>'7 - Komunikační systém se...'!J35</f>
        <v>0</v>
      </c>
      <c r="AY107" s="112">
        <f>'7 - Komunikační systém se...'!J36</f>
        <v>0</v>
      </c>
      <c r="AZ107" s="112">
        <f>'7 - Komunikační systém se...'!F33</f>
        <v>0</v>
      </c>
      <c r="BA107" s="112">
        <f>'7 - Komunikační systém se...'!F34</f>
        <v>0</v>
      </c>
      <c r="BB107" s="112">
        <f>'7 - Komunikační systém se...'!F35</f>
        <v>0</v>
      </c>
      <c r="BC107" s="112">
        <f>'7 - Komunikační systém se...'!F36</f>
        <v>0</v>
      </c>
      <c r="BD107" s="114">
        <f>'7 - Komunikační systém se...'!F37</f>
        <v>0</v>
      </c>
      <c r="BE107" s="7"/>
      <c r="BT107" s="115" t="s">
        <v>80</v>
      </c>
      <c r="BV107" s="115" t="s">
        <v>14</v>
      </c>
      <c r="BW107" s="115" t="s">
        <v>115</v>
      </c>
      <c r="BX107" s="115" t="s">
        <v>4</v>
      </c>
      <c r="CL107" s="115" t="s">
        <v>1</v>
      </c>
      <c r="CM107" s="115" t="s">
        <v>82</v>
      </c>
    </row>
    <row r="108" s="7" customFormat="1" ht="16.5" customHeight="1">
      <c r="A108" s="104" t="s">
        <v>76</v>
      </c>
      <c r="B108" s="105"/>
      <c r="C108" s="106"/>
      <c r="D108" s="107" t="s">
        <v>116</v>
      </c>
      <c r="E108" s="107"/>
      <c r="F108" s="107"/>
      <c r="G108" s="107"/>
      <c r="H108" s="107"/>
      <c r="I108" s="108"/>
      <c r="J108" s="107" t="s">
        <v>117</v>
      </c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9">
        <f>'8 - Hrubé rozvody'!J30</f>
        <v>0</v>
      </c>
      <c r="AH108" s="108"/>
      <c r="AI108" s="108"/>
      <c r="AJ108" s="108"/>
      <c r="AK108" s="108"/>
      <c r="AL108" s="108"/>
      <c r="AM108" s="108"/>
      <c r="AN108" s="109">
        <f>SUM(AG108,AT108)</f>
        <v>0</v>
      </c>
      <c r="AO108" s="108"/>
      <c r="AP108" s="108"/>
      <c r="AQ108" s="110" t="s">
        <v>79</v>
      </c>
      <c r="AR108" s="105"/>
      <c r="AS108" s="111">
        <v>0</v>
      </c>
      <c r="AT108" s="112">
        <f>ROUND(SUM(AV108:AW108),2)</f>
        <v>0</v>
      </c>
      <c r="AU108" s="113">
        <f>'8 - Hrubé rozvody'!P122</f>
        <v>0</v>
      </c>
      <c r="AV108" s="112">
        <f>'8 - Hrubé rozvody'!J33</f>
        <v>0</v>
      </c>
      <c r="AW108" s="112">
        <f>'8 - Hrubé rozvody'!J34</f>
        <v>0</v>
      </c>
      <c r="AX108" s="112">
        <f>'8 - Hrubé rozvody'!J35</f>
        <v>0</v>
      </c>
      <c r="AY108" s="112">
        <f>'8 - Hrubé rozvody'!J36</f>
        <v>0</v>
      </c>
      <c r="AZ108" s="112">
        <f>'8 - Hrubé rozvody'!F33</f>
        <v>0</v>
      </c>
      <c r="BA108" s="112">
        <f>'8 - Hrubé rozvody'!F34</f>
        <v>0</v>
      </c>
      <c r="BB108" s="112">
        <f>'8 - Hrubé rozvody'!F35</f>
        <v>0</v>
      </c>
      <c r="BC108" s="112">
        <f>'8 - Hrubé rozvody'!F36</f>
        <v>0</v>
      </c>
      <c r="BD108" s="114">
        <f>'8 - Hrubé rozvody'!F37</f>
        <v>0</v>
      </c>
      <c r="BE108" s="7"/>
      <c r="BT108" s="115" t="s">
        <v>80</v>
      </c>
      <c r="BV108" s="115" t="s">
        <v>14</v>
      </c>
      <c r="BW108" s="115" t="s">
        <v>118</v>
      </c>
      <c r="BX108" s="115" t="s">
        <v>4</v>
      </c>
      <c r="CL108" s="115" t="s">
        <v>1</v>
      </c>
      <c r="CM108" s="115" t="s">
        <v>82</v>
      </c>
    </row>
    <row r="109" s="7" customFormat="1" ht="16.5" customHeight="1">
      <c r="A109" s="104" t="s">
        <v>76</v>
      </c>
      <c r="B109" s="105"/>
      <c r="C109" s="106"/>
      <c r="D109" s="107" t="s">
        <v>119</v>
      </c>
      <c r="E109" s="107"/>
      <c r="F109" s="107"/>
      <c r="G109" s="107"/>
      <c r="H109" s="107"/>
      <c r="I109" s="108"/>
      <c r="J109" s="107" t="s">
        <v>120</v>
      </c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9">
        <f>'g - VZT'!J30</f>
        <v>0</v>
      </c>
      <c r="AH109" s="108"/>
      <c r="AI109" s="108"/>
      <c r="AJ109" s="108"/>
      <c r="AK109" s="108"/>
      <c r="AL109" s="108"/>
      <c r="AM109" s="108"/>
      <c r="AN109" s="109">
        <f>SUM(AG109,AT109)</f>
        <v>0</v>
      </c>
      <c r="AO109" s="108"/>
      <c r="AP109" s="108"/>
      <c r="AQ109" s="110" t="s">
        <v>79</v>
      </c>
      <c r="AR109" s="105"/>
      <c r="AS109" s="111">
        <v>0</v>
      </c>
      <c r="AT109" s="112">
        <f>ROUND(SUM(AV109:AW109),2)</f>
        <v>0</v>
      </c>
      <c r="AU109" s="113">
        <f>'g - VZT'!P120</f>
        <v>0</v>
      </c>
      <c r="AV109" s="112">
        <f>'g - VZT'!J33</f>
        <v>0</v>
      </c>
      <c r="AW109" s="112">
        <f>'g - VZT'!J34</f>
        <v>0</v>
      </c>
      <c r="AX109" s="112">
        <f>'g - VZT'!J35</f>
        <v>0</v>
      </c>
      <c r="AY109" s="112">
        <f>'g - VZT'!J36</f>
        <v>0</v>
      </c>
      <c r="AZ109" s="112">
        <f>'g - VZT'!F33</f>
        <v>0</v>
      </c>
      <c r="BA109" s="112">
        <f>'g - VZT'!F34</f>
        <v>0</v>
      </c>
      <c r="BB109" s="112">
        <f>'g - VZT'!F35</f>
        <v>0</v>
      </c>
      <c r="BC109" s="112">
        <f>'g - VZT'!F36</f>
        <v>0</v>
      </c>
      <c r="BD109" s="114">
        <f>'g - VZT'!F37</f>
        <v>0</v>
      </c>
      <c r="BE109" s="7"/>
      <c r="BT109" s="115" t="s">
        <v>80</v>
      </c>
      <c r="BV109" s="115" t="s">
        <v>14</v>
      </c>
      <c r="BW109" s="115" t="s">
        <v>121</v>
      </c>
      <c r="BX109" s="115" t="s">
        <v>4</v>
      </c>
      <c r="CL109" s="115" t="s">
        <v>1</v>
      </c>
      <c r="CM109" s="115" t="s">
        <v>82</v>
      </c>
    </row>
    <row r="110" s="7" customFormat="1" ht="16.5" customHeight="1">
      <c r="A110" s="104" t="s">
        <v>76</v>
      </c>
      <c r="B110" s="105"/>
      <c r="C110" s="106"/>
      <c r="D110" s="107" t="s">
        <v>122</v>
      </c>
      <c r="E110" s="107"/>
      <c r="F110" s="107"/>
      <c r="G110" s="107"/>
      <c r="H110" s="107"/>
      <c r="I110" s="108"/>
      <c r="J110" s="107" t="s">
        <v>123</v>
      </c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9">
        <f>'h - VRN-profese'!J30</f>
        <v>0</v>
      </c>
      <c r="AH110" s="108"/>
      <c r="AI110" s="108"/>
      <c r="AJ110" s="108"/>
      <c r="AK110" s="108"/>
      <c r="AL110" s="108"/>
      <c r="AM110" s="108"/>
      <c r="AN110" s="109">
        <f>SUM(AG110,AT110)</f>
        <v>0</v>
      </c>
      <c r="AO110" s="108"/>
      <c r="AP110" s="108"/>
      <c r="AQ110" s="110" t="s">
        <v>79</v>
      </c>
      <c r="AR110" s="105"/>
      <c r="AS110" s="111">
        <v>0</v>
      </c>
      <c r="AT110" s="112">
        <f>ROUND(SUM(AV110:AW110),2)</f>
        <v>0</v>
      </c>
      <c r="AU110" s="113">
        <f>'h - VRN-profese'!P123</f>
        <v>0</v>
      </c>
      <c r="AV110" s="112">
        <f>'h - VRN-profese'!J33</f>
        <v>0</v>
      </c>
      <c r="AW110" s="112">
        <f>'h - VRN-profese'!J34</f>
        <v>0</v>
      </c>
      <c r="AX110" s="112">
        <f>'h - VRN-profese'!J35</f>
        <v>0</v>
      </c>
      <c r="AY110" s="112">
        <f>'h - VRN-profese'!J36</f>
        <v>0</v>
      </c>
      <c r="AZ110" s="112">
        <f>'h - VRN-profese'!F33</f>
        <v>0</v>
      </c>
      <c r="BA110" s="112">
        <f>'h - VRN-profese'!F34</f>
        <v>0</v>
      </c>
      <c r="BB110" s="112">
        <f>'h - VRN-profese'!F35</f>
        <v>0</v>
      </c>
      <c r="BC110" s="112">
        <f>'h - VRN-profese'!F36</f>
        <v>0</v>
      </c>
      <c r="BD110" s="114">
        <f>'h - VRN-profese'!F37</f>
        <v>0</v>
      </c>
      <c r="BE110" s="7"/>
      <c r="BT110" s="115" t="s">
        <v>80</v>
      </c>
      <c r="BV110" s="115" t="s">
        <v>14</v>
      </c>
      <c r="BW110" s="115" t="s">
        <v>124</v>
      </c>
      <c r="BX110" s="115" t="s">
        <v>4</v>
      </c>
      <c r="CL110" s="115" t="s">
        <v>1</v>
      </c>
      <c r="CM110" s="115" t="s">
        <v>82</v>
      </c>
    </row>
    <row r="111" s="7" customFormat="1" ht="16.5" customHeight="1">
      <c r="A111" s="104" t="s">
        <v>76</v>
      </c>
      <c r="B111" s="105"/>
      <c r="C111" s="106"/>
      <c r="D111" s="107" t="s">
        <v>125</v>
      </c>
      <c r="E111" s="107"/>
      <c r="F111" s="107"/>
      <c r="G111" s="107"/>
      <c r="H111" s="107"/>
      <c r="I111" s="108"/>
      <c r="J111" s="107" t="s">
        <v>126</v>
      </c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9">
        <f>'ch - VRN-stavební'!J30</f>
        <v>0</v>
      </c>
      <c r="AH111" s="108"/>
      <c r="AI111" s="108"/>
      <c r="AJ111" s="108"/>
      <c r="AK111" s="108"/>
      <c r="AL111" s="108"/>
      <c r="AM111" s="108"/>
      <c r="AN111" s="109">
        <f>SUM(AG111,AT111)</f>
        <v>0</v>
      </c>
      <c r="AO111" s="108"/>
      <c r="AP111" s="108"/>
      <c r="AQ111" s="110" t="s">
        <v>79</v>
      </c>
      <c r="AR111" s="105"/>
      <c r="AS111" s="111">
        <v>0</v>
      </c>
      <c r="AT111" s="112">
        <f>ROUND(SUM(AV111:AW111),2)</f>
        <v>0</v>
      </c>
      <c r="AU111" s="113">
        <f>'ch - VRN-stavební'!P123</f>
        <v>0</v>
      </c>
      <c r="AV111" s="112">
        <f>'ch - VRN-stavební'!J33</f>
        <v>0</v>
      </c>
      <c r="AW111" s="112">
        <f>'ch - VRN-stavební'!J34</f>
        <v>0</v>
      </c>
      <c r="AX111" s="112">
        <f>'ch - VRN-stavební'!J35</f>
        <v>0</v>
      </c>
      <c r="AY111" s="112">
        <f>'ch - VRN-stavební'!J36</f>
        <v>0</v>
      </c>
      <c r="AZ111" s="112">
        <f>'ch - VRN-stavební'!F33</f>
        <v>0</v>
      </c>
      <c r="BA111" s="112">
        <f>'ch - VRN-stavební'!F34</f>
        <v>0</v>
      </c>
      <c r="BB111" s="112">
        <f>'ch - VRN-stavební'!F35</f>
        <v>0</v>
      </c>
      <c r="BC111" s="112">
        <f>'ch - VRN-stavební'!F36</f>
        <v>0</v>
      </c>
      <c r="BD111" s="114">
        <f>'ch - VRN-stavební'!F37</f>
        <v>0</v>
      </c>
      <c r="BE111" s="7"/>
      <c r="BT111" s="115" t="s">
        <v>80</v>
      </c>
      <c r="BV111" s="115" t="s">
        <v>14</v>
      </c>
      <c r="BW111" s="115" t="s">
        <v>127</v>
      </c>
      <c r="BX111" s="115" t="s">
        <v>4</v>
      </c>
      <c r="CL111" s="115" t="s">
        <v>1</v>
      </c>
      <c r="CM111" s="115" t="s">
        <v>82</v>
      </c>
    </row>
    <row r="112" s="7" customFormat="1" ht="16.5" customHeight="1">
      <c r="A112" s="104" t="s">
        <v>76</v>
      </c>
      <c r="B112" s="105"/>
      <c r="C112" s="106"/>
      <c r="D112" s="107" t="s">
        <v>128</v>
      </c>
      <c r="E112" s="107"/>
      <c r="F112" s="107"/>
      <c r="G112" s="107"/>
      <c r="H112" s="107"/>
      <c r="I112" s="108"/>
      <c r="J112" s="107" t="s">
        <v>129</v>
      </c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9">
        <f>'SO 05 - D.1.3.4. MOBILIÁŘ...'!J30</f>
        <v>0</v>
      </c>
      <c r="AH112" s="108"/>
      <c r="AI112" s="108"/>
      <c r="AJ112" s="108"/>
      <c r="AK112" s="108"/>
      <c r="AL112" s="108"/>
      <c r="AM112" s="108"/>
      <c r="AN112" s="109">
        <f>SUM(AG112,AT112)</f>
        <v>0</v>
      </c>
      <c r="AO112" s="108"/>
      <c r="AP112" s="108"/>
      <c r="AQ112" s="110" t="s">
        <v>79</v>
      </c>
      <c r="AR112" s="105"/>
      <c r="AS112" s="111">
        <v>0</v>
      </c>
      <c r="AT112" s="112">
        <f>ROUND(SUM(AV112:AW112),2)</f>
        <v>0</v>
      </c>
      <c r="AU112" s="113">
        <f>'SO 05 - D.1.3.4. MOBILIÁŘ...'!P120</f>
        <v>0</v>
      </c>
      <c r="AV112" s="112">
        <f>'SO 05 - D.1.3.4. MOBILIÁŘ...'!J33</f>
        <v>0</v>
      </c>
      <c r="AW112" s="112">
        <f>'SO 05 - D.1.3.4. MOBILIÁŘ...'!J34</f>
        <v>0</v>
      </c>
      <c r="AX112" s="112">
        <f>'SO 05 - D.1.3.4. MOBILIÁŘ...'!J35</f>
        <v>0</v>
      </c>
      <c r="AY112" s="112">
        <f>'SO 05 - D.1.3.4. MOBILIÁŘ...'!J36</f>
        <v>0</v>
      </c>
      <c r="AZ112" s="112">
        <f>'SO 05 - D.1.3.4. MOBILIÁŘ...'!F33</f>
        <v>0</v>
      </c>
      <c r="BA112" s="112">
        <f>'SO 05 - D.1.3.4. MOBILIÁŘ...'!F34</f>
        <v>0</v>
      </c>
      <c r="BB112" s="112">
        <f>'SO 05 - D.1.3.4. MOBILIÁŘ...'!F35</f>
        <v>0</v>
      </c>
      <c r="BC112" s="112">
        <f>'SO 05 - D.1.3.4. MOBILIÁŘ...'!F36</f>
        <v>0</v>
      </c>
      <c r="BD112" s="114">
        <f>'SO 05 - D.1.3.4. MOBILIÁŘ...'!F37</f>
        <v>0</v>
      </c>
      <c r="BE112" s="7"/>
      <c r="BT112" s="115" t="s">
        <v>80</v>
      </c>
      <c r="BV112" s="115" t="s">
        <v>14</v>
      </c>
      <c r="BW112" s="115" t="s">
        <v>130</v>
      </c>
      <c r="BX112" s="115" t="s">
        <v>4</v>
      </c>
      <c r="CL112" s="115" t="s">
        <v>1</v>
      </c>
      <c r="CM112" s="115" t="s">
        <v>82</v>
      </c>
    </row>
    <row r="113" s="7" customFormat="1" ht="24.75" customHeight="1">
      <c r="A113" s="104" t="s">
        <v>76</v>
      </c>
      <c r="B113" s="105"/>
      <c r="C113" s="106"/>
      <c r="D113" s="107" t="s">
        <v>131</v>
      </c>
      <c r="E113" s="107"/>
      <c r="F113" s="107"/>
      <c r="G113" s="107"/>
      <c r="H113" s="107"/>
      <c r="I113" s="108"/>
      <c r="J113" s="107" t="s">
        <v>132</v>
      </c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9">
        <f>'SO 05.2 - D.1.3.2. KRAJIN...'!J30</f>
        <v>0</v>
      </c>
      <c r="AH113" s="108"/>
      <c r="AI113" s="108"/>
      <c r="AJ113" s="108"/>
      <c r="AK113" s="108"/>
      <c r="AL113" s="108"/>
      <c r="AM113" s="108"/>
      <c r="AN113" s="109">
        <f>SUM(AG113,AT113)</f>
        <v>0</v>
      </c>
      <c r="AO113" s="108"/>
      <c r="AP113" s="108"/>
      <c r="AQ113" s="110" t="s">
        <v>79</v>
      </c>
      <c r="AR113" s="105"/>
      <c r="AS113" s="111">
        <v>0</v>
      </c>
      <c r="AT113" s="112">
        <f>ROUND(SUM(AV113:AW113),2)</f>
        <v>0</v>
      </c>
      <c r="AU113" s="113">
        <f>'SO 05.2 - D.1.3.2. KRAJIN...'!P125</f>
        <v>0</v>
      </c>
      <c r="AV113" s="112">
        <f>'SO 05.2 - D.1.3.2. KRAJIN...'!J33</f>
        <v>0</v>
      </c>
      <c r="AW113" s="112">
        <f>'SO 05.2 - D.1.3.2. KRAJIN...'!J34</f>
        <v>0</v>
      </c>
      <c r="AX113" s="112">
        <f>'SO 05.2 - D.1.3.2. KRAJIN...'!J35</f>
        <v>0</v>
      </c>
      <c r="AY113" s="112">
        <f>'SO 05.2 - D.1.3.2. KRAJIN...'!J36</f>
        <v>0</v>
      </c>
      <c r="AZ113" s="112">
        <f>'SO 05.2 - D.1.3.2. KRAJIN...'!F33</f>
        <v>0</v>
      </c>
      <c r="BA113" s="112">
        <f>'SO 05.2 - D.1.3.2. KRAJIN...'!F34</f>
        <v>0</v>
      </c>
      <c r="BB113" s="112">
        <f>'SO 05.2 - D.1.3.2. KRAJIN...'!F35</f>
        <v>0</v>
      </c>
      <c r="BC113" s="112">
        <f>'SO 05.2 - D.1.3.2. KRAJIN...'!F36</f>
        <v>0</v>
      </c>
      <c r="BD113" s="114">
        <f>'SO 05.2 - D.1.3.2. KRAJIN...'!F37</f>
        <v>0</v>
      </c>
      <c r="BE113" s="7"/>
      <c r="BT113" s="115" t="s">
        <v>80</v>
      </c>
      <c r="BV113" s="115" t="s">
        <v>14</v>
      </c>
      <c r="BW113" s="115" t="s">
        <v>133</v>
      </c>
      <c r="BX113" s="115" t="s">
        <v>4</v>
      </c>
      <c r="CL113" s="115" t="s">
        <v>1</v>
      </c>
      <c r="CM113" s="115" t="s">
        <v>82</v>
      </c>
    </row>
    <row r="114" s="7" customFormat="1" ht="24.75" customHeight="1">
      <c r="A114" s="104" t="s">
        <v>76</v>
      </c>
      <c r="B114" s="105"/>
      <c r="C114" s="106"/>
      <c r="D114" s="107" t="s">
        <v>134</v>
      </c>
      <c r="E114" s="107"/>
      <c r="F114" s="107"/>
      <c r="G114" s="107"/>
      <c r="H114" s="107"/>
      <c r="I114" s="108"/>
      <c r="J114" s="107" t="s">
        <v>135</v>
      </c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9">
        <f>'SO 04.11 - Závlaha'!J30</f>
        <v>0</v>
      </c>
      <c r="AH114" s="108"/>
      <c r="AI114" s="108"/>
      <c r="AJ114" s="108"/>
      <c r="AK114" s="108"/>
      <c r="AL114" s="108"/>
      <c r="AM114" s="108"/>
      <c r="AN114" s="109">
        <f>SUM(AG114,AT114)</f>
        <v>0</v>
      </c>
      <c r="AO114" s="108"/>
      <c r="AP114" s="108"/>
      <c r="AQ114" s="110" t="s">
        <v>79</v>
      </c>
      <c r="AR114" s="105"/>
      <c r="AS114" s="116">
        <v>0</v>
      </c>
      <c r="AT114" s="117">
        <f>ROUND(SUM(AV114:AW114),2)</f>
        <v>0</v>
      </c>
      <c r="AU114" s="118">
        <f>'SO 04.11 - Závlaha'!P121</f>
        <v>0</v>
      </c>
      <c r="AV114" s="117">
        <f>'SO 04.11 - Závlaha'!J33</f>
        <v>0</v>
      </c>
      <c r="AW114" s="117">
        <f>'SO 04.11 - Závlaha'!J34</f>
        <v>0</v>
      </c>
      <c r="AX114" s="117">
        <f>'SO 04.11 - Závlaha'!J35</f>
        <v>0</v>
      </c>
      <c r="AY114" s="117">
        <f>'SO 04.11 - Závlaha'!J36</f>
        <v>0</v>
      </c>
      <c r="AZ114" s="117">
        <f>'SO 04.11 - Závlaha'!F33</f>
        <v>0</v>
      </c>
      <c r="BA114" s="117">
        <f>'SO 04.11 - Závlaha'!F34</f>
        <v>0</v>
      </c>
      <c r="BB114" s="117">
        <f>'SO 04.11 - Závlaha'!F35</f>
        <v>0</v>
      </c>
      <c r="BC114" s="117">
        <f>'SO 04.11 - Závlaha'!F36</f>
        <v>0</v>
      </c>
      <c r="BD114" s="119">
        <f>'SO 04.11 - Závlaha'!F37</f>
        <v>0</v>
      </c>
      <c r="BE114" s="7"/>
      <c r="BT114" s="115" t="s">
        <v>80</v>
      </c>
      <c r="BV114" s="115" t="s">
        <v>14</v>
      </c>
      <c r="BW114" s="115" t="s">
        <v>136</v>
      </c>
      <c r="BX114" s="115" t="s">
        <v>4</v>
      </c>
      <c r="CL114" s="115" t="s">
        <v>1</v>
      </c>
      <c r="CM114" s="115" t="s">
        <v>82</v>
      </c>
    </row>
    <row r="115" s="2" customFormat="1" ht="30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9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</row>
    <row r="116" s="2" customFormat="1" ht="6.96" customHeight="1">
      <c r="A116" s="38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39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</row>
  </sheetData>
  <mergeCells count="11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G94:AM94"/>
    <mergeCell ref="AN94:AP94"/>
  </mergeCells>
  <hyperlinks>
    <hyperlink ref="A95" location="'a - Stavební část  Bytový...'!C2" display="/"/>
    <hyperlink ref="A96" location="'a1 - interiér BD A'!C2" display="/"/>
    <hyperlink ref="A97" location="'b - ZTI'!C2" display="/"/>
    <hyperlink ref="A98" location="'c - Vytápění'!C2" display="/"/>
    <hyperlink ref="A99" location="'d - Elektrika silová'!C2" display="/"/>
    <hyperlink ref="A100" location="'e - fotovoltaika'!C2" display="/"/>
    <hyperlink ref="A101" location="'1 - Strukturovaná kabeláž'!C2" display="/"/>
    <hyperlink ref="A102" location="'2 - STA'!C2" display="/"/>
    <hyperlink ref="A103" location="'3 - Video dohledový systém'!C2" display="/"/>
    <hyperlink ref="A104" location="'4 - poplachový, zabezpečo...'!C2" display="/"/>
    <hyperlink ref="A105" location="'5 - Elektronická kontrola...'!C2" display="/"/>
    <hyperlink ref="A106" location="'6 - Domovní  videotelefon'!C2" display="/"/>
    <hyperlink ref="A107" location="'7 - Komunikační systém se...'!C2" display="/"/>
    <hyperlink ref="A108" location="'8 - Hrubé rozvody'!C2" display="/"/>
    <hyperlink ref="A109" location="'g - VZT'!C2" display="/"/>
    <hyperlink ref="A110" location="'h - VRN-profese'!C2" display="/"/>
    <hyperlink ref="A111" location="'ch - VRN-stavební'!C2" display="/"/>
    <hyperlink ref="A112" location="'SO 05 - D.1.3.4. MOBILIÁŘ...'!C2" display="/"/>
    <hyperlink ref="A113" location="'SO 05.2 - D.1.3.2. KRAJIN...'!C2" display="/"/>
    <hyperlink ref="A114" location="'SO 04.11 - Závla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2912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ROUND((SUM(BE121:BE162)),  2)</f>
        <v>0</v>
      </c>
      <c r="G33" s="38"/>
      <c r="H33" s="38"/>
      <c r="I33" s="128">
        <v>0.20999999999999999</v>
      </c>
      <c r="J33" s="127">
        <f>ROUND(((SUM(BE121:BE162))*I33),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ROUND((SUM(BF121:BF162)),  2)</f>
        <v>0</v>
      </c>
      <c r="G34" s="38"/>
      <c r="H34" s="38"/>
      <c r="I34" s="128">
        <v>0.12</v>
      </c>
      <c r="J34" s="127">
        <f>ROUND(((SUM(BF121:BF162))*I34),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ROUND((SUM(BG121:BG162)),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ROUND((SUM(BH121:BH162)),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ROUND((SUM(BI121:BI162)),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3 - Video dohledový systém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154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159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2492</v>
      </c>
      <c r="E99" s="146"/>
      <c r="F99" s="146"/>
      <c r="G99" s="146"/>
      <c r="H99" s="146"/>
      <c r="I99" s="146"/>
      <c r="J99" s="147">
        <f>J128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2497</v>
      </c>
      <c r="E100" s="142"/>
      <c r="F100" s="142"/>
      <c r="G100" s="142"/>
      <c r="H100" s="142"/>
      <c r="I100" s="142"/>
      <c r="J100" s="143">
        <f>J154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2126</v>
      </c>
      <c r="E101" s="142"/>
      <c r="F101" s="142"/>
      <c r="G101" s="142"/>
      <c r="H101" s="142"/>
      <c r="I101" s="142"/>
      <c r="J101" s="143">
        <f>J159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174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BODARCHITEKTI202401 - KODUS Kamenice - druhá etapa-16.3.25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138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3 - Video dohledový systém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 xml:space="preserve"> </v>
      </c>
      <c r="G115" s="38"/>
      <c r="H115" s="38"/>
      <c r="I115" s="32" t="s">
        <v>22</v>
      </c>
      <c r="J115" s="69" t="str">
        <f>IF(J12="","",J12)</f>
        <v>10. 3. 2025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 xml:space="preserve"> </v>
      </c>
      <c r="G117" s="38"/>
      <c r="H117" s="38"/>
      <c r="I117" s="32" t="s">
        <v>29</v>
      </c>
      <c r="J117" s="36" t="str">
        <f>E21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38"/>
      <c r="E118" s="38"/>
      <c r="F118" s="27" t="str">
        <f>IF(E18="","",E18)</f>
        <v>Vyplň údaj</v>
      </c>
      <c r="G118" s="38"/>
      <c r="H118" s="38"/>
      <c r="I118" s="32" t="s">
        <v>31</v>
      </c>
      <c r="J118" s="36" t="str">
        <f>E24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175</v>
      </c>
      <c r="D120" s="151" t="s">
        <v>58</v>
      </c>
      <c r="E120" s="151" t="s">
        <v>54</v>
      </c>
      <c r="F120" s="151" t="s">
        <v>55</v>
      </c>
      <c r="G120" s="151" t="s">
        <v>176</v>
      </c>
      <c r="H120" s="151" t="s">
        <v>177</v>
      </c>
      <c r="I120" s="151" t="s">
        <v>178</v>
      </c>
      <c r="J120" s="152" t="s">
        <v>142</v>
      </c>
      <c r="K120" s="153" t="s">
        <v>179</v>
      </c>
      <c r="L120" s="154"/>
      <c r="M120" s="86" t="s">
        <v>1</v>
      </c>
      <c r="N120" s="87" t="s">
        <v>37</v>
      </c>
      <c r="O120" s="87" t="s">
        <v>180</v>
      </c>
      <c r="P120" s="87" t="s">
        <v>181</v>
      </c>
      <c r="Q120" s="87" t="s">
        <v>182</v>
      </c>
      <c r="R120" s="87" t="s">
        <v>183</v>
      </c>
      <c r="S120" s="87" t="s">
        <v>184</v>
      </c>
      <c r="T120" s="88" t="s">
        <v>185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186</v>
      </c>
      <c r="D121" s="38"/>
      <c r="E121" s="38"/>
      <c r="F121" s="38"/>
      <c r="G121" s="38"/>
      <c r="H121" s="38"/>
      <c r="I121" s="38"/>
      <c r="J121" s="155">
        <f>BK121</f>
        <v>0</v>
      </c>
      <c r="K121" s="38"/>
      <c r="L121" s="39"/>
      <c r="M121" s="89"/>
      <c r="N121" s="73"/>
      <c r="O121" s="90"/>
      <c r="P121" s="156">
        <f>P122+P154+P159</f>
        <v>0</v>
      </c>
      <c r="Q121" s="90"/>
      <c r="R121" s="156">
        <f>R122+R154+R159</f>
        <v>0</v>
      </c>
      <c r="S121" s="90"/>
      <c r="T121" s="157">
        <f>T122+T154+T159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72</v>
      </c>
      <c r="AU121" s="19" t="s">
        <v>144</v>
      </c>
      <c r="BK121" s="158">
        <f>BK122+BK154+BK159</f>
        <v>0</v>
      </c>
    </row>
    <row r="122" s="12" customFormat="1" ht="25.92" customHeight="1">
      <c r="A122" s="12"/>
      <c r="B122" s="159"/>
      <c r="C122" s="12"/>
      <c r="D122" s="160" t="s">
        <v>72</v>
      </c>
      <c r="E122" s="161" t="s">
        <v>978</v>
      </c>
      <c r="F122" s="161" t="s">
        <v>979</v>
      </c>
      <c r="G122" s="12"/>
      <c r="H122" s="12"/>
      <c r="I122" s="162"/>
      <c r="J122" s="163">
        <f>BK122</f>
        <v>0</v>
      </c>
      <c r="K122" s="12"/>
      <c r="L122" s="159"/>
      <c r="M122" s="164"/>
      <c r="N122" s="165"/>
      <c r="O122" s="165"/>
      <c r="P122" s="166">
        <f>P123+P128</f>
        <v>0</v>
      </c>
      <c r="Q122" s="165"/>
      <c r="R122" s="166">
        <f>R123+R128</f>
        <v>0</v>
      </c>
      <c r="S122" s="165"/>
      <c r="T122" s="167">
        <f>T123+T128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82</v>
      </c>
      <c r="AT122" s="168" t="s">
        <v>72</v>
      </c>
      <c r="AU122" s="168" t="s">
        <v>73</v>
      </c>
      <c r="AY122" s="160" t="s">
        <v>189</v>
      </c>
      <c r="BK122" s="169">
        <f>BK123+BK128</f>
        <v>0</v>
      </c>
    </row>
    <row r="123" s="12" customFormat="1" ht="22.8" customHeight="1">
      <c r="A123" s="12"/>
      <c r="B123" s="159"/>
      <c r="C123" s="12"/>
      <c r="D123" s="160" t="s">
        <v>72</v>
      </c>
      <c r="E123" s="170" t="s">
        <v>1280</v>
      </c>
      <c r="F123" s="170" t="s">
        <v>1281</v>
      </c>
      <c r="G123" s="12"/>
      <c r="H123" s="12"/>
      <c r="I123" s="162"/>
      <c r="J123" s="171">
        <f>BK123</f>
        <v>0</v>
      </c>
      <c r="K123" s="12"/>
      <c r="L123" s="159"/>
      <c r="M123" s="164"/>
      <c r="N123" s="165"/>
      <c r="O123" s="165"/>
      <c r="P123" s="166">
        <f>SUM(P124:P127)</f>
        <v>0</v>
      </c>
      <c r="Q123" s="165"/>
      <c r="R123" s="166">
        <f>SUM(R124:R127)</f>
        <v>0</v>
      </c>
      <c r="S123" s="165"/>
      <c r="T123" s="167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82</v>
      </c>
      <c r="AT123" s="168" t="s">
        <v>72</v>
      </c>
      <c r="AU123" s="168" t="s">
        <v>80</v>
      </c>
      <c r="AY123" s="160" t="s">
        <v>189</v>
      </c>
      <c r="BK123" s="169">
        <f>SUM(BK124:BK127)</f>
        <v>0</v>
      </c>
    </row>
    <row r="124" s="2" customFormat="1" ht="24.15" customHeight="1">
      <c r="A124" s="38"/>
      <c r="B124" s="172"/>
      <c r="C124" s="173" t="s">
        <v>80</v>
      </c>
      <c r="D124" s="173" t="s">
        <v>191</v>
      </c>
      <c r="E124" s="174" t="s">
        <v>2561</v>
      </c>
      <c r="F124" s="175" t="s">
        <v>2562</v>
      </c>
      <c r="G124" s="176" t="s">
        <v>228</v>
      </c>
      <c r="H124" s="177">
        <v>30</v>
      </c>
      <c r="I124" s="178"/>
      <c r="J124" s="179">
        <f>ROUND(I124*H124,2)</f>
        <v>0</v>
      </c>
      <c r="K124" s="180"/>
      <c r="L124" s="39"/>
      <c r="M124" s="181" t="s">
        <v>1</v>
      </c>
      <c r="N124" s="182" t="s">
        <v>38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233</v>
      </c>
      <c r="AT124" s="185" t="s">
        <v>191</v>
      </c>
      <c r="AU124" s="185" t="s">
        <v>82</v>
      </c>
      <c r="AY124" s="19" t="s">
        <v>189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80</v>
      </c>
      <c r="BK124" s="186">
        <f>ROUND(I124*H124,2)</f>
        <v>0</v>
      </c>
      <c r="BL124" s="19" t="s">
        <v>233</v>
      </c>
      <c r="BM124" s="185" t="s">
        <v>82</v>
      </c>
    </row>
    <row r="125" s="2" customFormat="1" ht="16.5" customHeight="1">
      <c r="A125" s="38"/>
      <c r="B125" s="172"/>
      <c r="C125" s="219" t="s">
        <v>82</v>
      </c>
      <c r="D125" s="219" t="s">
        <v>874</v>
      </c>
      <c r="E125" s="220" t="s">
        <v>2564</v>
      </c>
      <c r="F125" s="221" t="s">
        <v>2565</v>
      </c>
      <c r="G125" s="222" t="s">
        <v>228</v>
      </c>
      <c r="H125" s="223">
        <v>36</v>
      </c>
      <c r="I125" s="224"/>
      <c r="J125" s="225">
        <f>ROUND(I125*H125,2)</f>
        <v>0</v>
      </c>
      <c r="K125" s="226"/>
      <c r="L125" s="227"/>
      <c r="M125" s="228" t="s">
        <v>1</v>
      </c>
      <c r="N125" s="229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281</v>
      </c>
      <c r="AT125" s="185" t="s">
        <v>874</v>
      </c>
      <c r="AU125" s="185" t="s">
        <v>82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233</v>
      </c>
      <c r="BM125" s="185" t="s">
        <v>104</v>
      </c>
    </row>
    <row r="126" s="14" customFormat="1">
      <c r="A126" s="14"/>
      <c r="B126" s="195"/>
      <c r="C126" s="14"/>
      <c r="D126" s="188" t="s">
        <v>195</v>
      </c>
      <c r="E126" s="196" t="s">
        <v>1</v>
      </c>
      <c r="F126" s="197" t="s">
        <v>2580</v>
      </c>
      <c r="G126" s="14"/>
      <c r="H126" s="198">
        <v>36</v>
      </c>
      <c r="I126" s="199"/>
      <c r="J126" s="14"/>
      <c r="K126" s="14"/>
      <c r="L126" s="195"/>
      <c r="M126" s="200"/>
      <c r="N126" s="201"/>
      <c r="O126" s="201"/>
      <c r="P126" s="201"/>
      <c r="Q126" s="201"/>
      <c r="R126" s="201"/>
      <c r="S126" s="201"/>
      <c r="T126" s="20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6" t="s">
        <v>195</v>
      </c>
      <c r="AU126" s="196" t="s">
        <v>82</v>
      </c>
      <c r="AV126" s="14" t="s">
        <v>82</v>
      </c>
      <c r="AW126" s="14" t="s">
        <v>30</v>
      </c>
      <c r="AX126" s="14" t="s">
        <v>73</v>
      </c>
      <c r="AY126" s="196" t="s">
        <v>189</v>
      </c>
    </row>
    <row r="127" s="15" customFormat="1">
      <c r="A127" s="15"/>
      <c r="B127" s="203"/>
      <c r="C127" s="15"/>
      <c r="D127" s="188" t="s">
        <v>195</v>
      </c>
      <c r="E127" s="204" t="s">
        <v>1</v>
      </c>
      <c r="F127" s="205" t="s">
        <v>200</v>
      </c>
      <c r="G127" s="15"/>
      <c r="H127" s="206">
        <v>36</v>
      </c>
      <c r="I127" s="207"/>
      <c r="J127" s="15"/>
      <c r="K127" s="15"/>
      <c r="L127" s="203"/>
      <c r="M127" s="208"/>
      <c r="N127" s="209"/>
      <c r="O127" s="209"/>
      <c r="P127" s="209"/>
      <c r="Q127" s="209"/>
      <c r="R127" s="209"/>
      <c r="S127" s="209"/>
      <c r="T127" s="21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04" t="s">
        <v>195</v>
      </c>
      <c r="AU127" s="204" t="s">
        <v>82</v>
      </c>
      <c r="AV127" s="15" t="s">
        <v>104</v>
      </c>
      <c r="AW127" s="15" t="s">
        <v>30</v>
      </c>
      <c r="AX127" s="15" t="s">
        <v>80</v>
      </c>
      <c r="AY127" s="204" t="s">
        <v>189</v>
      </c>
    </row>
    <row r="128" s="12" customFormat="1" ht="22.8" customHeight="1">
      <c r="A128" s="12"/>
      <c r="B128" s="159"/>
      <c r="C128" s="12"/>
      <c r="D128" s="160" t="s">
        <v>72</v>
      </c>
      <c r="E128" s="170" t="s">
        <v>1854</v>
      </c>
      <c r="F128" s="170" t="s">
        <v>2659</v>
      </c>
      <c r="G128" s="12"/>
      <c r="H128" s="12"/>
      <c r="I128" s="162"/>
      <c r="J128" s="171">
        <f>BK128</f>
        <v>0</v>
      </c>
      <c r="K128" s="12"/>
      <c r="L128" s="159"/>
      <c r="M128" s="164"/>
      <c r="N128" s="165"/>
      <c r="O128" s="165"/>
      <c r="P128" s="166">
        <f>SUM(P129:P153)</f>
        <v>0</v>
      </c>
      <c r="Q128" s="165"/>
      <c r="R128" s="166">
        <f>SUM(R129:R153)</f>
        <v>0</v>
      </c>
      <c r="S128" s="165"/>
      <c r="T128" s="167">
        <f>SUM(T129:T153)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0" t="s">
        <v>82</v>
      </c>
      <c r="AT128" s="168" t="s">
        <v>72</v>
      </c>
      <c r="AU128" s="168" t="s">
        <v>80</v>
      </c>
      <c r="AY128" s="160" t="s">
        <v>189</v>
      </c>
      <c r="BK128" s="169">
        <f>SUM(BK129:BK153)</f>
        <v>0</v>
      </c>
    </row>
    <row r="129" s="2" customFormat="1" ht="21.75" customHeight="1">
      <c r="A129" s="38"/>
      <c r="B129" s="172"/>
      <c r="C129" s="173" t="s">
        <v>101</v>
      </c>
      <c r="D129" s="173" t="s">
        <v>191</v>
      </c>
      <c r="E129" s="174" t="s">
        <v>2845</v>
      </c>
      <c r="F129" s="175" t="s">
        <v>2846</v>
      </c>
      <c r="G129" s="176" t="s">
        <v>228</v>
      </c>
      <c r="H129" s="177">
        <v>200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233</v>
      </c>
      <c r="AT129" s="185" t="s">
        <v>191</v>
      </c>
      <c r="AU129" s="185" t="s">
        <v>82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233</v>
      </c>
      <c r="BM129" s="185" t="s">
        <v>110</v>
      </c>
    </row>
    <row r="130" s="14" customFormat="1">
      <c r="A130" s="14"/>
      <c r="B130" s="195"/>
      <c r="C130" s="14"/>
      <c r="D130" s="188" t="s">
        <v>195</v>
      </c>
      <c r="E130" s="196" t="s">
        <v>1</v>
      </c>
      <c r="F130" s="197" t="s">
        <v>744</v>
      </c>
      <c r="G130" s="14"/>
      <c r="H130" s="198">
        <v>200</v>
      </c>
      <c r="I130" s="199"/>
      <c r="J130" s="14"/>
      <c r="K130" s="14"/>
      <c r="L130" s="195"/>
      <c r="M130" s="200"/>
      <c r="N130" s="201"/>
      <c r="O130" s="201"/>
      <c r="P130" s="201"/>
      <c r="Q130" s="201"/>
      <c r="R130" s="201"/>
      <c r="S130" s="201"/>
      <c r="T130" s="20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6" t="s">
        <v>195</v>
      </c>
      <c r="AU130" s="196" t="s">
        <v>82</v>
      </c>
      <c r="AV130" s="14" t="s">
        <v>82</v>
      </c>
      <c r="AW130" s="14" t="s">
        <v>30</v>
      </c>
      <c r="AX130" s="14" t="s">
        <v>73</v>
      </c>
      <c r="AY130" s="196" t="s">
        <v>189</v>
      </c>
    </row>
    <row r="131" s="15" customFormat="1">
      <c r="A131" s="15"/>
      <c r="B131" s="203"/>
      <c r="C131" s="15"/>
      <c r="D131" s="188" t="s">
        <v>195</v>
      </c>
      <c r="E131" s="204" t="s">
        <v>1</v>
      </c>
      <c r="F131" s="205" t="s">
        <v>200</v>
      </c>
      <c r="G131" s="15"/>
      <c r="H131" s="206">
        <v>200</v>
      </c>
      <c r="I131" s="207"/>
      <c r="J131" s="15"/>
      <c r="K131" s="15"/>
      <c r="L131" s="203"/>
      <c r="M131" s="208"/>
      <c r="N131" s="209"/>
      <c r="O131" s="209"/>
      <c r="P131" s="209"/>
      <c r="Q131" s="209"/>
      <c r="R131" s="209"/>
      <c r="S131" s="209"/>
      <c r="T131" s="21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04" t="s">
        <v>195</v>
      </c>
      <c r="AU131" s="204" t="s">
        <v>82</v>
      </c>
      <c r="AV131" s="15" t="s">
        <v>104</v>
      </c>
      <c r="AW131" s="15" t="s">
        <v>30</v>
      </c>
      <c r="AX131" s="15" t="s">
        <v>80</v>
      </c>
      <c r="AY131" s="204" t="s">
        <v>189</v>
      </c>
    </row>
    <row r="132" s="2" customFormat="1" ht="16.5" customHeight="1">
      <c r="A132" s="38"/>
      <c r="B132" s="172"/>
      <c r="C132" s="219" t="s">
        <v>104</v>
      </c>
      <c r="D132" s="219" t="s">
        <v>874</v>
      </c>
      <c r="E132" s="220" t="s">
        <v>2884</v>
      </c>
      <c r="F132" s="221" t="s">
        <v>2913</v>
      </c>
      <c r="G132" s="222" t="s">
        <v>228</v>
      </c>
      <c r="H132" s="223">
        <v>200</v>
      </c>
      <c r="I132" s="224"/>
      <c r="J132" s="225">
        <f>ROUND(I132*H132,2)</f>
        <v>0</v>
      </c>
      <c r="K132" s="226"/>
      <c r="L132" s="227"/>
      <c r="M132" s="228" t="s">
        <v>1</v>
      </c>
      <c r="N132" s="229" t="s">
        <v>38</v>
      </c>
      <c r="O132" s="77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281</v>
      </c>
      <c r="AT132" s="185" t="s">
        <v>874</v>
      </c>
      <c r="AU132" s="185" t="s">
        <v>82</v>
      </c>
      <c r="AY132" s="19" t="s">
        <v>189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233</v>
      </c>
      <c r="BM132" s="185" t="s">
        <v>116</v>
      </c>
    </row>
    <row r="133" s="14" customFormat="1">
      <c r="A133" s="14"/>
      <c r="B133" s="195"/>
      <c r="C133" s="14"/>
      <c r="D133" s="188" t="s">
        <v>195</v>
      </c>
      <c r="E133" s="196" t="s">
        <v>1</v>
      </c>
      <c r="F133" s="197" t="s">
        <v>2914</v>
      </c>
      <c r="G133" s="14"/>
      <c r="H133" s="198">
        <v>200</v>
      </c>
      <c r="I133" s="199"/>
      <c r="J133" s="14"/>
      <c r="K133" s="14"/>
      <c r="L133" s="195"/>
      <c r="M133" s="200"/>
      <c r="N133" s="201"/>
      <c r="O133" s="201"/>
      <c r="P133" s="201"/>
      <c r="Q133" s="201"/>
      <c r="R133" s="201"/>
      <c r="S133" s="201"/>
      <c r="T133" s="20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6" t="s">
        <v>195</v>
      </c>
      <c r="AU133" s="196" t="s">
        <v>82</v>
      </c>
      <c r="AV133" s="14" t="s">
        <v>82</v>
      </c>
      <c r="AW133" s="14" t="s">
        <v>30</v>
      </c>
      <c r="AX133" s="14" t="s">
        <v>73</v>
      </c>
      <c r="AY133" s="196" t="s">
        <v>189</v>
      </c>
    </row>
    <row r="134" s="15" customFormat="1">
      <c r="A134" s="15"/>
      <c r="B134" s="203"/>
      <c r="C134" s="15"/>
      <c r="D134" s="188" t="s">
        <v>195</v>
      </c>
      <c r="E134" s="204" t="s">
        <v>1</v>
      </c>
      <c r="F134" s="205" t="s">
        <v>200</v>
      </c>
      <c r="G134" s="15"/>
      <c r="H134" s="206">
        <v>200</v>
      </c>
      <c r="I134" s="207"/>
      <c r="J134" s="15"/>
      <c r="K134" s="15"/>
      <c r="L134" s="203"/>
      <c r="M134" s="208"/>
      <c r="N134" s="209"/>
      <c r="O134" s="209"/>
      <c r="P134" s="209"/>
      <c r="Q134" s="209"/>
      <c r="R134" s="209"/>
      <c r="S134" s="209"/>
      <c r="T134" s="21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04" t="s">
        <v>195</v>
      </c>
      <c r="AU134" s="204" t="s">
        <v>82</v>
      </c>
      <c r="AV134" s="15" t="s">
        <v>104</v>
      </c>
      <c r="AW134" s="15" t="s">
        <v>30</v>
      </c>
      <c r="AX134" s="15" t="s">
        <v>80</v>
      </c>
      <c r="AY134" s="204" t="s">
        <v>189</v>
      </c>
    </row>
    <row r="135" s="2" customFormat="1" ht="24.15" customHeight="1">
      <c r="A135" s="38"/>
      <c r="B135" s="172"/>
      <c r="C135" s="173" t="s">
        <v>107</v>
      </c>
      <c r="D135" s="173" t="s">
        <v>191</v>
      </c>
      <c r="E135" s="174" t="s">
        <v>2915</v>
      </c>
      <c r="F135" s="175" t="s">
        <v>2916</v>
      </c>
      <c r="G135" s="176" t="s">
        <v>553</v>
      </c>
      <c r="H135" s="177">
        <v>2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233</v>
      </c>
      <c r="AT135" s="185" t="s">
        <v>191</v>
      </c>
      <c r="AU135" s="185" t="s">
        <v>82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233</v>
      </c>
      <c r="BM135" s="185" t="s">
        <v>216</v>
      </c>
    </row>
    <row r="136" s="2" customFormat="1" ht="33" customHeight="1">
      <c r="A136" s="38"/>
      <c r="B136" s="172"/>
      <c r="C136" s="219" t="s">
        <v>110</v>
      </c>
      <c r="D136" s="219" t="s">
        <v>874</v>
      </c>
      <c r="E136" s="220" t="s">
        <v>2396</v>
      </c>
      <c r="F136" s="221" t="s">
        <v>2917</v>
      </c>
      <c r="G136" s="222" t="s">
        <v>2395</v>
      </c>
      <c r="H136" s="223">
        <v>1</v>
      </c>
      <c r="I136" s="224"/>
      <c r="J136" s="225">
        <f>ROUND(I136*H136,2)</f>
        <v>0</v>
      </c>
      <c r="K136" s="226"/>
      <c r="L136" s="227"/>
      <c r="M136" s="228" t="s">
        <v>1</v>
      </c>
      <c r="N136" s="229" t="s">
        <v>38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281</v>
      </c>
      <c r="AT136" s="185" t="s">
        <v>874</v>
      </c>
      <c r="AU136" s="185" t="s">
        <v>82</v>
      </c>
      <c r="AY136" s="19" t="s">
        <v>189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233</v>
      </c>
      <c r="BM136" s="185" t="s">
        <v>8</v>
      </c>
    </row>
    <row r="137" s="2" customFormat="1" ht="24.15" customHeight="1">
      <c r="A137" s="38"/>
      <c r="B137" s="172"/>
      <c r="C137" s="219" t="s">
        <v>113</v>
      </c>
      <c r="D137" s="219" t="s">
        <v>874</v>
      </c>
      <c r="E137" s="220" t="s">
        <v>2713</v>
      </c>
      <c r="F137" s="221" t="s">
        <v>2918</v>
      </c>
      <c r="G137" s="222" t="s">
        <v>2395</v>
      </c>
      <c r="H137" s="223">
        <v>1</v>
      </c>
      <c r="I137" s="224"/>
      <c r="J137" s="225">
        <f>ROUND(I137*H137,2)</f>
        <v>0</v>
      </c>
      <c r="K137" s="226"/>
      <c r="L137" s="227"/>
      <c r="M137" s="228" t="s">
        <v>1</v>
      </c>
      <c r="N137" s="229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281</v>
      </c>
      <c r="AT137" s="185" t="s">
        <v>874</v>
      </c>
      <c r="AU137" s="185" t="s">
        <v>82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233</v>
      </c>
      <c r="BM137" s="185" t="s">
        <v>229</v>
      </c>
    </row>
    <row r="138" s="2" customFormat="1" ht="24.15" customHeight="1">
      <c r="A138" s="38"/>
      <c r="B138" s="172"/>
      <c r="C138" s="173" t="s">
        <v>116</v>
      </c>
      <c r="D138" s="173" t="s">
        <v>191</v>
      </c>
      <c r="E138" s="174" t="s">
        <v>2919</v>
      </c>
      <c r="F138" s="175" t="s">
        <v>2920</v>
      </c>
      <c r="G138" s="176" t="s">
        <v>553</v>
      </c>
      <c r="H138" s="177">
        <v>1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233</v>
      </c>
      <c r="AT138" s="185" t="s">
        <v>191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233</v>
      </c>
      <c r="BM138" s="185" t="s">
        <v>233</v>
      </c>
    </row>
    <row r="139" s="2" customFormat="1" ht="37.8" customHeight="1">
      <c r="A139" s="38"/>
      <c r="B139" s="172"/>
      <c r="C139" s="219" t="s">
        <v>236</v>
      </c>
      <c r="D139" s="219" t="s">
        <v>874</v>
      </c>
      <c r="E139" s="220" t="s">
        <v>2866</v>
      </c>
      <c r="F139" s="221" t="s">
        <v>2921</v>
      </c>
      <c r="G139" s="222" t="s">
        <v>2395</v>
      </c>
      <c r="H139" s="223">
        <v>1</v>
      </c>
      <c r="I139" s="224"/>
      <c r="J139" s="225">
        <f>ROUND(I139*H139,2)</f>
        <v>0</v>
      </c>
      <c r="K139" s="226"/>
      <c r="L139" s="227"/>
      <c r="M139" s="228" t="s">
        <v>1</v>
      </c>
      <c r="N139" s="229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281</v>
      </c>
      <c r="AT139" s="185" t="s">
        <v>874</v>
      </c>
      <c r="AU139" s="185" t="s">
        <v>82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233</v>
      </c>
      <c r="BM139" s="185" t="s">
        <v>239</v>
      </c>
    </row>
    <row r="140" s="2" customFormat="1" ht="16.5" customHeight="1">
      <c r="A140" s="38"/>
      <c r="B140" s="172"/>
      <c r="C140" s="173" t="s">
        <v>216</v>
      </c>
      <c r="D140" s="173" t="s">
        <v>191</v>
      </c>
      <c r="E140" s="174" t="s">
        <v>2922</v>
      </c>
      <c r="F140" s="175" t="s">
        <v>2923</v>
      </c>
      <c r="G140" s="176" t="s">
        <v>553</v>
      </c>
      <c r="H140" s="177">
        <v>4</v>
      </c>
      <c r="I140" s="178"/>
      <c r="J140" s="179">
        <f>ROUND(I140*H140,2)</f>
        <v>0</v>
      </c>
      <c r="K140" s="180"/>
      <c r="L140" s="39"/>
      <c r="M140" s="181" t="s">
        <v>1</v>
      </c>
      <c r="N140" s="182" t="s">
        <v>38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233</v>
      </c>
      <c r="AT140" s="185" t="s">
        <v>191</v>
      </c>
      <c r="AU140" s="185" t="s">
        <v>82</v>
      </c>
      <c r="AY140" s="19" t="s">
        <v>189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80</v>
      </c>
      <c r="BK140" s="186">
        <f>ROUND(I140*H140,2)</f>
        <v>0</v>
      </c>
      <c r="BL140" s="19" t="s">
        <v>233</v>
      </c>
      <c r="BM140" s="185" t="s">
        <v>248</v>
      </c>
    </row>
    <row r="141" s="2" customFormat="1" ht="78" customHeight="1">
      <c r="A141" s="38"/>
      <c r="B141" s="172"/>
      <c r="C141" s="219" t="s">
        <v>251</v>
      </c>
      <c r="D141" s="219" t="s">
        <v>874</v>
      </c>
      <c r="E141" s="220" t="s">
        <v>2085</v>
      </c>
      <c r="F141" s="221" t="s">
        <v>2924</v>
      </c>
      <c r="G141" s="222" t="s">
        <v>2395</v>
      </c>
      <c r="H141" s="223">
        <v>4</v>
      </c>
      <c r="I141" s="224"/>
      <c r="J141" s="225">
        <f>ROUND(I141*H141,2)</f>
        <v>0</v>
      </c>
      <c r="K141" s="226"/>
      <c r="L141" s="227"/>
      <c r="M141" s="228" t="s">
        <v>1</v>
      </c>
      <c r="N141" s="229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281</v>
      </c>
      <c r="AT141" s="185" t="s">
        <v>874</v>
      </c>
      <c r="AU141" s="185" t="s">
        <v>82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233</v>
      </c>
      <c r="BM141" s="185" t="s">
        <v>254</v>
      </c>
    </row>
    <row r="142" s="2" customFormat="1" ht="16.5" customHeight="1">
      <c r="A142" s="38"/>
      <c r="B142" s="172"/>
      <c r="C142" s="173" t="s">
        <v>8</v>
      </c>
      <c r="D142" s="173" t="s">
        <v>191</v>
      </c>
      <c r="E142" s="174" t="s">
        <v>2925</v>
      </c>
      <c r="F142" s="175" t="s">
        <v>2926</v>
      </c>
      <c r="G142" s="176" t="s">
        <v>553</v>
      </c>
      <c r="H142" s="177">
        <v>4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233</v>
      </c>
      <c r="AT142" s="185" t="s">
        <v>191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233</v>
      </c>
      <c r="BM142" s="185" t="s">
        <v>257</v>
      </c>
    </row>
    <row r="143" s="2" customFormat="1" ht="24.15" customHeight="1">
      <c r="A143" s="38"/>
      <c r="B143" s="172"/>
      <c r="C143" s="219" t="s">
        <v>262</v>
      </c>
      <c r="D143" s="219" t="s">
        <v>874</v>
      </c>
      <c r="E143" s="220" t="s">
        <v>2838</v>
      </c>
      <c r="F143" s="221" t="s">
        <v>2927</v>
      </c>
      <c r="G143" s="222" t="s">
        <v>2395</v>
      </c>
      <c r="H143" s="223">
        <v>4</v>
      </c>
      <c r="I143" s="224"/>
      <c r="J143" s="225">
        <f>ROUND(I143*H143,2)</f>
        <v>0</v>
      </c>
      <c r="K143" s="226"/>
      <c r="L143" s="227"/>
      <c r="M143" s="228" t="s">
        <v>1</v>
      </c>
      <c r="N143" s="229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281</v>
      </c>
      <c r="AT143" s="185" t="s">
        <v>874</v>
      </c>
      <c r="AU143" s="185" t="s">
        <v>82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233</v>
      </c>
      <c r="BM143" s="185" t="s">
        <v>265</v>
      </c>
    </row>
    <row r="144" s="2" customFormat="1" ht="16.5" customHeight="1">
      <c r="A144" s="38"/>
      <c r="B144" s="172"/>
      <c r="C144" s="173" t="s">
        <v>229</v>
      </c>
      <c r="D144" s="173" t="s">
        <v>191</v>
      </c>
      <c r="E144" s="174" t="s">
        <v>2928</v>
      </c>
      <c r="F144" s="175" t="s">
        <v>2929</v>
      </c>
      <c r="G144" s="176" t="s">
        <v>553</v>
      </c>
      <c r="H144" s="177">
        <v>4</v>
      </c>
      <c r="I144" s="178"/>
      <c r="J144" s="179">
        <f>ROUND(I144*H144,2)</f>
        <v>0</v>
      </c>
      <c r="K144" s="180"/>
      <c r="L144" s="39"/>
      <c r="M144" s="181" t="s">
        <v>1</v>
      </c>
      <c r="N144" s="182" t="s">
        <v>38</v>
      </c>
      <c r="O144" s="77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5" t="s">
        <v>233</v>
      </c>
      <c r="AT144" s="185" t="s">
        <v>191</v>
      </c>
      <c r="AU144" s="185" t="s">
        <v>82</v>
      </c>
      <c r="AY144" s="19" t="s">
        <v>189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9" t="s">
        <v>80</v>
      </c>
      <c r="BK144" s="186">
        <f>ROUND(I144*H144,2)</f>
        <v>0</v>
      </c>
      <c r="BL144" s="19" t="s">
        <v>233</v>
      </c>
      <c r="BM144" s="185" t="s">
        <v>272</v>
      </c>
    </row>
    <row r="145" s="2" customFormat="1" ht="21.75" customHeight="1">
      <c r="A145" s="38"/>
      <c r="B145" s="172"/>
      <c r="C145" s="219" t="s">
        <v>275</v>
      </c>
      <c r="D145" s="219" t="s">
        <v>874</v>
      </c>
      <c r="E145" s="220" t="s">
        <v>2393</v>
      </c>
      <c r="F145" s="221" t="s">
        <v>2930</v>
      </c>
      <c r="G145" s="222" t="s">
        <v>2395</v>
      </c>
      <c r="H145" s="223">
        <v>4</v>
      </c>
      <c r="I145" s="224"/>
      <c r="J145" s="225">
        <f>ROUND(I145*H145,2)</f>
        <v>0</v>
      </c>
      <c r="K145" s="226"/>
      <c r="L145" s="227"/>
      <c r="M145" s="228" t="s">
        <v>1</v>
      </c>
      <c r="N145" s="229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281</v>
      </c>
      <c r="AT145" s="185" t="s">
        <v>874</v>
      </c>
      <c r="AU145" s="185" t="s">
        <v>82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233</v>
      </c>
      <c r="BM145" s="185" t="s">
        <v>278</v>
      </c>
    </row>
    <row r="146" s="2" customFormat="1" ht="16.5" customHeight="1">
      <c r="A146" s="38"/>
      <c r="B146" s="172"/>
      <c r="C146" s="173" t="s">
        <v>233</v>
      </c>
      <c r="D146" s="173" t="s">
        <v>191</v>
      </c>
      <c r="E146" s="174" t="s">
        <v>2931</v>
      </c>
      <c r="F146" s="175" t="s">
        <v>2932</v>
      </c>
      <c r="G146" s="176" t="s">
        <v>553</v>
      </c>
      <c r="H146" s="177">
        <v>1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233</v>
      </c>
      <c r="AT146" s="185" t="s">
        <v>191</v>
      </c>
      <c r="AU146" s="185" t="s">
        <v>82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233</v>
      </c>
      <c r="BM146" s="185" t="s">
        <v>281</v>
      </c>
    </row>
    <row r="147" s="2" customFormat="1" ht="16.5" customHeight="1">
      <c r="A147" s="38"/>
      <c r="B147" s="172"/>
      <c r="C147" s="173" t="s">
        <v>285</v>
      </c>
      <c r="D147" s="173" t="s">
        <v>191</v>
      </c>
      <c r="E147" s="174" t="s">
        <v>2933</v>
      </c>
      <c r="F147" s="175" t="s">
        <v>2934</v>
      </c>
      <c r="G147" s="176" t="s">
        <v>553</v>
      </c>
      <c r="H147" s="177">
        <v>1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233</v>
      </c>
      <c r="AT147" s="185" t="s">
        <v>191</v>
      </c>
      <c r="AU147" s="185" t="s">
        <v>82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233</v>
      </c>
      <c r="BM147" s="185" t="s">
        <v>288</v>
      </c>
    </row>
    <row r="148" s="2" customFormat="1" ht="16.5" customHeight="1">
      <c r="A148" s="38"/>
      <c r="B148" s="172"/>
      <c r="C148" s="173" t="s">
        <v>239</v>
      </c>
      <c r="D148" s="173" t="s">
        <v>191</v>
      </c>
      <c r="E148" s="174" t="s">
        <v>2935</v>
      </c>
      <c r="F148" s="175" t="s">
        <v>2936</v>
      </c>
      <c r="G148" s="176" t="s">
        <v>553</v>
      </c>
      <c r="H148" s="177">
        <v>4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233</v>
      </c>
      <c r="AT148" s="185" t="s">
        <v>191</v>
      </c>
      <c r="AU148" s="185" t="s">
        <v>82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233</v>
      </c>
      <c r="BM148" s="185" t="s">
        <v>292</v>
      </c>
    </row>
    <row r="149" s="2" customFormat="1" ht="16.5" customHeight="1">
      <c r="A149" s="38"/>
      <c r="B149" s="172"/>
      <c r="C149" s="173" t="s">
        <v>293</v>
      </c>
      <c r="D149" s="173" t="s">
        <v>191</v>
      </c>
      <c r="E149" s="174" t="s">
        <v>2937</v>
      </c>
      <c r="F149" s="175" t="s">
        <v>2938</v>
      </c>
      <c r="G149" s="176" t="s">
        <v>553</v>
      </c>
      <c r="H149" s="177">
        <v>1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233</v>
      </c>
      <c r="AT149" s="185" t="s">
        <v>191</v>
      </c>
      <c r="AU149" s="185" t="s">
        <v>82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233</v>
      </c>
      <c r="BM149" s="185" t="s">
        <v>296</v>
      </c>
    </row>
    <row r="150" s="2" customFormat="1" ht="21.75" customHeight="1">
      <c r="A150" s="38"/>
      <c r="B150" s="172"/>
      <c r="C150" s="219" t="s">
        <v>248</v>
      </c>
      <c r="D150" s="219" t="s">
        <v>874</v>
      </c>
      <c r="E150" s="220" t="s">
        <v>2715</v>
      </c>
      <c r="F150" s="221" t="s">
        <v>2939</v>
      </c>
      <c r="G150" s="222" t="s">
        <v>2395</v>
      </c>
      <c r="H150" s="223">
        <v>1</v>
      </c>
      <c r="I150" s="224"/>
      <c r="J150" s="225">
        <f>ROUND(I150*H150,2)</f>
        <v>0</v>
      </c>
      <c r="K150" s="226"/>
      <c r="L150" s="227"/>
      <c r="M150" s="228" t="s">
        <v>1</v>
      </c>
      <c r="N150" s="229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281</v>
      </c>
      <c r="AT150" s="185" t="s">
        <v>874</v>
      </c>
      <c r="AU150" s="185" t="s">
        <v>82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233</v>
      </c>
      <c r="BM150" s="185" t="s">
        <v>300</v>
      </c>
    </row>
    <row r="151" s="2" customFormat="1" ht="16.5" customHeight="1">
      <c r="A151" s="38"/>
      <c r="B151" s="172"/>
      <c r="C151" s="173" t="s">
        <v>7</v>
      </c>
      <c r="D151" s="173" t="s">
        <v>191</v>
      </c>
      <c r="E151" s="174" t="s">
        <v>2940</v>
      </c>
      <c r="F151" s="175" t="s">
        <v>2941</v>
      </c>
      <c r="G151" s="176" t="s">
        <v>553</v>
      </c>
      <c r="H151" s="177">
        <v>5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233</v>
      </c>
      <c r="AT151" s="185" t="s">
        <v>191</v>
      </c>
      <c r="AU151" s="185" t="s">
        <v>82</v>
      </c>
      <c r="AY151" s="19" t="s">
        <v>189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233</v>
      </c>
      <c r="BM151" s="185" t="s">
        <v>303</v>
      </c>
    </row>
    <row r="152" s="2" customFormat="1" ht="16.5" customHeight="1">
      <c r="A152" s="38"/>
      <c r="B152" s="172"/>
      <c r="C152" s="173" t="s">
        <v>254</v>
      </c>
      <c r="D152" s="173" t="s">
        <v>191</v>
      </c>
      <c r="E152" s="174" t="s">
        <v>2942</v>
      </c>
      <c r="F152" s="175" t="s">
        <v>2943</v>
      </c>
      <c r="G152" s="176" t="s">
        <v>553</v>
      </c>
      <c r="H152" s="177">
        <v>5</v>
      </c>
      <c r="I152" s="178"/>
      <c r="J152" s="179">
        <f>ROUND(I152*H152,2)</f>
        <v>0</v>
      </c>
      <c r="K152" s="180"/>
      <c r="L152" s="39"/>
      <c r="M152" s="181" t="s">
        <v>1</v>
      </c>
      <c r="N152" s="182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233</v>
      </c>
      <c r="AT152" s="185" t="s">
        <v>191</v>
      </c>
      <c r="AU152" s="185" t="s">
        <v>82</v>
      </c>
      <c r="AY152" s="19" t="s">
        <v>189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233</v>
      </c>
      <c r="BM152" s="185" t="s">
        <v>308</v>
      </c>
    </row>
    <row r="153" s="2" customFormat="1" ht="16.5" customHeight="1">
      <c r="A153" s="38"/>
      <c r="B153" s="172"/>
      <c r="C153" s="219" t="s">
        <v>309</v>
      </c>
      <c r="D153" s="219" t="s">
        <v>874</v>
      </c>
      <c r="E153" s="220" t="s">
        <v>2717</v>
      </c>
      <c r="F153" s="221" t="s">
        <v>2944</v>
      </c>
      <c r="G153" s="222" t="s">
        <v>2395</v>
      </c>
      <c r="H153" s="223">
        <v>5</v>
      </c>
      <c r="I153" s="224"/>
      <c r="J153" s="225">
        <f>ROUND(I153*H153,2)</f>
        <v>0</v>
      </c>
      <c r="K153" s="226"/>
      <c r="L153" s="227"/>
      <c r="M153" s="228" t="s">
        <v>1</v>
      </c>
      <c r="N153" s="229" t="s">
        <v>38</v>
      </c>
      <c r="O153" s="77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281</v>
      </c>
      <c r="AT153" s="185" t="s">
        <v>874</v>
      </c>
      <c r="AU153" s="185" t="s">
        <v>82</v>
      </c>
      <c r="AY153" s="19" t="s">
        <v>189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80</v>
      </c>
      <c r="BK153" s="186">
        <f>ROUND(I153*H153,2)</f>
        <v>0</v>
      </c>
      <c r="BL153" s="19" t="s">
        <v>233</v>
      </c>
      <c r="BM153" s="185" t="s">
        <v>313</v>
      </c>
    </row>
    <row r="154" s="12" customFormat="1" ht="25.92" customHeight="1">
      <c r="A154" s="12"/>
      <c r="B154" s="159"/>
      <c r="C154" s="12"/>
      <c r="D154" s="160" t="s">
        <v>72</v>
      </c>
      <c r="E154" s="161" t="s">
        <v>2701</v>
      </c>
      <c r="F154" s="161" t="s">
        <v>2702</v>
      </c>
      <c r="G154" s="12"/>
      <c r="H154" s="12"/>
      <c r="I154" s="162"/>
      <c r="J154" s="163">
        <f>BK154</f>
        <v>0</v>
      </c>
      <c r="K154" s="12"/>
      <c r="L154" s="159"/>
      <c r="M154" s="164"/>
      <c r="N154" s="165"/>
      <c r="O154" s="165"/>
      <c r="P154" s="166">
        <f>SUM(P155:P158)</f>
        <v>0</v>
      </c>
      <c r="Q154" s="165"/>
      <c r="R154" s="166">
        <f>SUM(R155:R158)</f>
        <v>0</v>
      </c>
      <c r="S154" s="165"/>
      <c r="T154" s="167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0" t="s">
        <v>104</v>
      </c>
      <c r="AT154" s="168" t="s">
        <v>72</v>
      </c>
      <c r="AU154" s="168" t="s">
        <v>73</v>
      </c>
      <c r="AY154" s="160" t="s">
        <v>189</v>
      </c>
      <c r="BK154" s="169">
        <f>SUM(BK155:BK158)</f>
        <v>0</v>
      </c>
    </row>
    <row r="155" s="2" customFormat="1" ht="16.5" customHeight="1">
      <c r="A155" s="38"/>
      <c r="B155" s="172"/>
      <c r="C155" s="173" t="s">
        <v>257</v>
      </c>
      <c r="D155" s="173" t="s">
        <v>191</v>
      </c>
      <c r="E155" s="174" t="s">
        <v>2875</v>
      </c>
      <c r="F155" s="175" t="s">
        <v>2876</v>
      </c>
      <c r="G155" s="176" t="s">
        <v>2705</v>
      </c>
      <c r="H155" s="177">
        <v>10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2706</v>
      </c>
      <c r="AT155" s="185" t="s">
        <v>191</v>
      </c>
      <c r="AU155" s="185" t="s">
        <v>80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2706</v>
      </c>
      <c r="BM155" s="185" t="s">
        <v>316</v>
      </c>
    </row>
    <row r="156" s="13" customFormat="1">
      <c r="A156" s="13"/>
      <c r="B156" s="187"/>
      <c r="C156" s="13"/>
      <c r="D156" s="188" t="s">
        <v>195</v>
      </c>
      <c r="E156" s="189" t="s">
        <v>1</v>
      </c>
      <c r="F156" s="190" t="s">
        <v>2945</v>
      </c>
      <c r="G156" s="13"/>
      <c r="H156" s="189" t="s">
        <v>1</v>
      </c>
      <c r="I156" s="191"/>
      <c r="J156" s="13"/>
      <c r="K156" s="13"/>
      <c r="L156" s="187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195</v>
      </c>
      <c r="AU156" s="189" t="s">
        <v>80</v>
      </c>
      <c r="AV156" s="13" t="s">
        <v>80</v>
      </c>
      <c r="AW156" s="13" t="s">
        <v>30</v>
      </c>
      <c r="AX156" s="13" t="s">
        <v>73</v>
      </c>
      <c r="AY156" s="189" t="s">
        <v>189</v>
      </c>
    </row>
    <row r="157" s="14" customFormat="1">
      <c r="A157" s="14"/>
      <c r="B157" s="195"/>
      <c r="C157" s="14"/>
      <c r="D157" s="188" t="s">
        <v>195</v>
      </c>
      <c r="E157" s="196" t="s">
        <v>1</v>
      </c>
      <c r="F157" s="197" t="s">
        <v>216</v>
      </c>
      <c r="G157" s="14"/>
      <c r="H157" s="198">
        <v>10</v>
      </c>
      <c r="I157" s="199"/>
      <c r="J157" s="14"/>
      <c r="K157" s="14"/>
      <c r="L157" s="195"/>
      <c r="M157" s="200"/>
      <c r="N157" s="201"/>
      <c r="O157" s="201"/>
      <c r="P157" s="201"/>
      <c r="Q157" s="201"/>
      <c r="R157" s="201"/>
      <c r="S157" s="201"/>
      <c r="T157" s="20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6" t="s">
        <v>195</v>
      </c>
      <c r="AU157" s="196" t="s">
        <v>80</v>
      </c>
      <c r="AV157" s="14" t="s">
        <v>82</v>
      </c>
      <c r="AW157" s="14" t="s">
        <v>30</v>
      </c>
      <c r="AX157" s="14" t="s">
        <v>73</v>
      </c>
      <c r="AY157" s="196" t="s">
        <v>189</v>
      </c>
    </row>
    <row r="158" s="15" customFormat="1">
      <c r="A158" s="15"/>
      <c r="B158" s="203"/>
      <c r="C158" s="15"/>
      <c r="D158" s="188" t="s">
        <v>195</v>
      </c>
      <c r="E158" s="204" t="s">
        <v>1</v>
      </c>
      <c r="F158" s="205" t="s">
        <v>200</v>
      </c>
      <c r="G158" s="15"/>
      <c r="H158" s="206">
        <v>10</v>
      </c>
      <c r="I158" s="207"/>
      <c r="J158" s="15"/>
      <c r="K158" s="15"/>
      <c r="L158" s="203"/>
      <c r="M158" s="208"/>
      <c r="N158" s="209"/>
      <c r="O158" s="209"/>
      <c r="P158" s="209"/>
      <c r="Q158" s="209"/>
      <c r="R158" s="209"/>
      <c r="S158" s="209"/>
      <c r="T158" s="21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04" t="s">
        <v>195</v>
      </c>
      <c r="AU158" s="204" t="s">
        <v>80</v>
      </c>
      <c r="AV158" s="15" t="s">
        <v>104</v>
      </c>
      <c r="AW158" s="15" t="s">
        <v>30</v>
      </c>
      <c r="AX158" s="15" t="s">
        <v>80</v>
      </c>
      <c r="AY158" s="204" t="s">
        <v>189</v>
      </c>
    </row>
    <row r="159" s="12" customFormat="1" ht="25.92" customHeight="1">
      <c r="A159" s="12"/>
      <c r="B159" s="159"/>
      <c r="C159" s="12"/>
      <c r="D159" s="160" t="s">
        <v>72</v>
      </c>
      <c r="E159" s="161" t="s">
        <v>2392</v>
      </c>
      <c r="F159" s="161" t="s">
        <v>2392</v>
      </c>
      <c r="G159" s="12"/>
      <c r="H159" s="12"/>
      <c r="I159" s="162"/>
      <c r="J159" s="163">
        <f>BK159</f>
        <v>0</v>
      </c>
      <c r="K159" s="12"/>
      <c r="L159" s="159"/>
      <c r="M159" s="164"/>
      <c r="N159" s="165"/>
      <c r="O159" s="165"/>
      <c r="P159" s="166">
        <f>SUM(P160:P162)</f>
        <v>0</v>
      </c>
      <c r="Q159" s="165"/>
      <c r="R159" s="166">
        <f>SUM(R160:R162)</f>
        <v>0</v>
      </c>
      <c r="S159" s="165"/>
      <c r="T159" s="167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0" t="s">
        <v>80</v>
      </c>
      <c r="AT159" s="168" t="s">
        <v>72</v>
      </c>
      <c r="AU159" s="168" t="s">
        <v>73</v>
      </c>
      <c r="AY159" s="160" t="s">
        <v>189</v>
      </c>
      <c r="BK159" s="169">
        <f>SUM(BK160:BK162)</f>
        <v>0</v>
      </c>
    </row>
    <row r="160" s="2" customFormat="1" ht="16.5" customHeight="1">
      <c r="A160" s="38"/>
      <c r="B160" s="172"/>
      <c r="C160" s="173" t="s">
        <v>318</v>
      </c>
      <c r="D160" s="173" t="s">
        <v>191</v>
      </c>
      <c r="E160" s="174" t="s">
        <v>2838</v>
      </c>
      <c r="F160" s="175" t="s">
        <v>2880</v>
      </c>
      <c r="G160" s="176" t="s">
        <v>2879</v>
      </c>
      <c r="H160" s="177">
        <v>1</v>
      </c>
      <c r="I160" s="178"/>
      <c r="J160" s="179">
        <f>ROUND(I160*H160,2)</f>
        <v>0</v>
      </c>
      <c r="K160" s="180"/>
      <c r="L160" s="39"/>
      <c r="M160" s="181" t="s">
        <v>1</v>
      </c>
      <c r="N160" s="182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104</v>
      </c>
      <c r="AT160" s="185" t="s">
        <v>191</v>
      </c>
      <c r="AU160" s="185" t="s">
        <v>80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104</v>
      </c>
      <c r="BM160" s="185" t="s">
        <v>321</v>
      </c>
    </row>
    <row r="161" s="2" customFormat="1" ht="24.15" customHeight="1">
      <c r="A161" s="38"/>
      <c r="B161" s="172"/>
      <c r="C161" s="173" t="s">
        <v>265</v>
      </c>
      <c r="D161" s="173" t="s">
        <v>191</v>
      </c>
      <c r="E161" s="174" t="s">
        <v>2393</v>
      </c>
      <c r="F161" s="175" t="s">
        <v>2881</v>
      </c>
      <c r="G161" s="176" t="s">
        <v>2395</v>
      </c>
      <c r="H161" s="177">
        <v>4</v>
      </c>
      <c r="I161" s="178"/>
      <c r="J161" s="179">
        <f>ROUND(I161*H161,2)</f>
        <v>0</v>
      </c>
      <c r="K161" s="180"/>
      <c r="L161" s="39"/>
      <c r="M161" s="181" t="s">
        <v>1</v>
      </c>
      <c r="N161" s="182" t="s">
        <v>38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104</v>
      </c>
      <c r="AT161" s="185" t="s">
        <v>191</v>
      </c>
      <c r="AU161" s="185" t="s">
        <v>80</v>
      </c>
      <c r="AY161" s="19" t="s">
        <v>189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80</v>
      </c>
      <c r="BK161" s="186">
        <f>ROUND(I161*H161,2)</f>
        <v>0</v>
      </c>
      <c r="BL161" s="19" t="s">
        <v>104</v>
      </c>
      <c r="BM161" s="185" t="s">
        <v>326</v>
      </c>
    </row>
    <row r="162" s="2" customFormat="1" ht="16.5" customHeight="1">
      <c r="A162" s="38"/>
      <c r="B162" s="172"/>
      <c r="C162" s="173" t="s">
        <v>333</v>
      </c>
      <c r="D162" s="173" t="s">
        <v>191</v>
      </c>
      <c r="E162" s="174" t="s">
        <v>2713</v>
      </c>
      <c r="F162" s="175" t="s">
        <v>2911</v>
      </c>
      <c r="G162" s="176" t="s">
        <v>2395</v>
      </c>
      <c r="H162" s="177">
        <v>1</v>
      </c>
      <c r="I162" s="178"/>
      <c r="J162" s="179">
        <f>ROUND(I162*H162,2)</f>
        <v>0</v>
      </c>
      <c r="K162" s="180"/>
      <c r="L162" s="39"/>
      <c r="M162" s="231" t="s">
        <v>1</v>
      </c>
      <c r="N162" s="232" t="s">
        <v>38</v>
      </c>
      <c r="O162" s="233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104</v>
      </c>
      <c r="AT162" s="185" t="s">
        <v>191</v>
      </c>
      <c r="AU162" s="185" t="s">
        <v>80</v>
      </c>
      <c r="AY162" s="19" t="s">
        <v>189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104</v>
      </c>
      <c r="BM162" s="185" t="s">
        <v>336</v>
      </c>
    </row>
    <row r="163" s="2" customFormat="1" ht="6.96" customHeight="1">
      <c r="A163" s="38"/>
      <c r="B163" s="60"/>
      <c r="C163" s="61"/>
      <c r="D163" s="61"/>
      <c r="E163" s="61"/>
      <c r="F163" s="61"/>
      <c r="G163" s="61"/>
      <c r="H163" s="61"/>
      <c r="I163" s="61"/>
      <c r="J163" s="61"/>
      <c r="K163" s="61"/>
      <c r="L163" s="39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autoFilter ref="C120:K16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2946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ROUND((SUM(BE125:BE186)),  2)</f>
        <v>0</v>
      </c>
      <c r="G33" s="38"/>
      <c r="H33" s="38"/>
      <c r="I33" s="128">
        <v>0.20999999999999999</v>
      </c>
      <c r="J33" s="127">
        <f>ROUND(((SUM(BE125:BE186))*I33),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ROUND((SUM(BF125:BF186)),  2)</f>
        <v>0</v>
      </c>
      <c r="G34" s="38"/>
      <c r="H34" s="38"/>
      <c r="I34" s="128">
        <v>0.12</v>
      </c>
      <c r="J34" s="127">
        <f>ROUND(((SUM(BF125:BF186))*I34),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ROUND((SUM(BG125:BG186)),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ROUND((SUM(BH125:BH186)),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ROUND((SUM(BI125:BI186)),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4 - poplachový, zabezpečo...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2947</v>
      </c>
      <c r="E97" s="142"/>
      <c r="F97" s="142"/>
      <c r="G97" s="142"/>
      <c r="H97" s="142"/>
      <c r="I97" s="142"/>
      <c r="J97" s="143">
        <f>J126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2948</v>
      </c>
      <c r="E98" s="142"/>
      <c r="F98" s="142"/>
      <c r="G98" s="142"/>
      <c r="H98" s="142"/>
      <c r="I98" s="142"/>
      <c r="J98" s="143">
        <f>J141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2949</v>
      </c>
      <c r="E99" s="142"/>
      <c r="F99" s="142"/>
      <c r="G99" s="142"/>
      <c r="H99" s="142"/>
      <c r="I99" s="142"/>
      <c r="J99" s="143">
        <f>J143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154</v>
      </c>
      <c r="E100" s="142"/>
      <c r="F100" s="142"/>
      <c r="G100" s="142"/>
      <c r="H100" s="142"/>
      <c r="I100" s="142"/>
      <c r="J100" s="143">
        <f>J148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159</v>
      </c>
      <c r="E101" s="146"/>
      <c r="F101" s="146"/>
      <c r="G101" s="146"/>
      <c r="H101" s="146"/>
      <c r="I101" s="146"/>
      <c r="J101" s="147">
        <f>J149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2492</v>
      </c>
      <c r="E102" s="146"/>
      <c r="F102" s="146"/>
      <c r="G102" s="146"/>
      <c r="H102" s="146"/>
      <c r="I102" s="146"/>
      <c r="J102" s="147">
        <f>J156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0"/>
      <c r="C103" s="9"/>
      <c r="D103" s="141" t="s">
        <v>2493</v>
      </c>
      <c r="E103" s="142"/>
      <c r="F103" s="142"/>
      <c r="G103" s="142"/>
      <c r="H103" s="142"/>
      <c r="I103" s="142"/>
      <c r="J103" s="143">
        <f>J179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4"/>
      <c r="C104" s="10"/>
      <c r="D104" s="145" t="s">
        <v>2495</v>
      </c>
      <c r="E104" s="146"/>
      <c r="F104" s="146"/>
      <c r="G104" s="146"/>
      <c r="H104" s="146"/>
      <c r="I104" s="146"/>
      <c r="J104" s="147">
        <f>J180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0"/>
      <c r="C105" s="9"/>
      <c r="D105" s="141" t="s">
        <v>2497</v>
      </c>
      <c r="E105" s="142"/>
      <c r="F105" s="142"/>
      <c r="G105" s="142"/>
      <c r="H105" s="142"/>
      <c r="I105" s="142"/>
      <c r="J105" s="143">
        <f>J182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174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1" t="str">
        <f>E7</f>
        <v>BODARCHITEKTI202401 - KODUS Kamenice - druhá etapa-16.3.25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138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4 - poplachový, zabezpečo...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F12</f>
        <v xml:space="preserve"> </v>
      </c>
      <c r="G119" s="38"/>
      <c r="H119" s="38"/>
      <c r="I119" s="32" t="s">
        <v>22</v>
      </c>
      <c r="J119" s="69" t="str">
        <f>IF(J12="","",J12)</f>
        <v>10. 3. 2025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38"/>
      <c r="E121" s="38"/>
      <c r="F121" s="27" t="str">
        <f>E15</f>
        <v xml:space="preserve"> </v>
      </c>
      <c r="G121" s="38"/>
      <c r="H121" s="38"/>
      <c r="I121" s="32" t="s">
        <v>29</v>
      </c>
      <c r="J121" s="36" t="str">
        <f>E21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38"/>
      <c r="E122" s="38"/>
      <c r="F122" s="27" t="str">
        <f>IF(E18="","",E18)</f>
        <v>Vyplň údaj</v>
      </c>
      <c r="G122" s="38"/>
      <c r="H122" s="38"/>
      <c r="I122" s="32" t="s">
        <v>31</v>
      </c>
      <c r="J122" s="36" t="str">
        <f>E24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8"/>
      <c r="B124" s="149"/>
      <c r="C124" s="150" t="s">
        <v>175</v>
      </c>
      <c r="D124" s="151" t="s">
        <v>58</v>
      </c>
      <c r="E124" s="151" t="s">
        <v>54</v>
      </c>
      <c r="F124" s="151" t="s">
        <v>55</v>
      </c>
      <c r="G124" s="151" t="s">
        <v>176</v>
      </c>
      <c r="H124" s="151" t="s">
        <v>177</v>
      </c>
      <c r="I124" s="151" t="s">
        <v>178</v>
      </c>
      <c r="J124" s="152" t="s">
        <v>142</v>
      </c>
      <c r="K124" s="153" t="s">
        <v>179</v>
      </c>
      <c r="L124" s="154"/>
      <c r="M124" s="86" t="s">
        <v>1</v>
      </c>
      <c r="N124" s="87" t="s">
        <v>37</v>
      </c>
      <c r="O124" s="87" t="s">
        <v>180</v>
      </c>
      <c r="P124" s="87" t="s">
        <v>181</v>
      </c>
      <c r="Q124" s="87" t="s">
        <v>182</v>
      </c>
      <c r="R124" s="87" t="s">
        <v>183</v>
      </c>
      <c r="S124" s="87" t="s">
        <v>184</v>
      </c>
      <c r="T124" s="88" t="s">
        <v>185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8"/>
      <c r="B125" s="39"/>
      <c r="C125" s="93" t="s">
        <v>186</v>
      </c>
      <c r="D125" s="38"/>
      <c r="E125" s="38"/>
      <c r="F125" s="38"/>
      <c r="G125" s="38"/>
      <c r="H125" s="38"/>
      <c r="I125" s="38"/>
      <c r="J125" s="155">
        <f>BK125</f>
        <v>0</v>
      </c>
      <c r="K125" s="38"/>
      <c r="L125" s="39"/>
      <c r="M125" s="89"/>
      <c r="N125" s="73"/>
      <c r="O125" s="90"/>
      <c r="P125" s="156">
        <f>P126+P141+P143+P148+P179+P182</f>
        <v>0</v>
      </c>
      <c r="Q125" s="90"/>
      <c r="R125" s="156">
        <f>R126+R141+R143+R148+R179+R182</f>
        <v>0</v>
      </c>
      <c r="S125" s="90"/>
      <c r="T125" s="157">
        <f>T126+T141+T143+T148+T179+T182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72</v>
      </c>
      <c r="AU125" s="19" t="s">
        <v>144</v>
      </c>
      <c r="BK125" s="158">
        <f>BK126+BK141+BK143+BK148+BK179+BK182</f>
        <v>0</v>
      </c>
    </row>
    <row r="126" s="12" customFormat="1" ht="25.92" customHeight="1">
      <c r="A126" s="12"/>
      <c r="B126" s="159"/>
      <c r="C126" s="12"/>
      <c r="D126" s="160" t="s">
        <v>72</v>
      </c>
      <c r="E126" s="161" t="s">
        <v>2950</v>
      </c>
      <c r="F126" s="161" t="s">
        <v>2951</v>
      </c>
      <c r="G126" s="12"/>
      <c r="H126" s="12"/>
      <c r="I126" s="162"/>
      <c r="J126" s="163">
        <f>BK126</f>
        <v>0</v>
      </c>
      <c r="K126" s="12"/>
      <c r="L126" s="159"/>
      <c r="M126" s="164"/>
      <c r="N126" s="165"/>
      <c r="O126" s="165"/>
      <c r="P126" s="166">
        <f>SUM(P127:P140)</f>
        <v>0</v>
      </c>
      <c r="Q126" s="165"/>
      <c r="R126" s="166">
        <f>SUM(R127:R140)</f>
        <v>0</v>
      </c>
      <c r="S126" s="165"/>
      <c r="T126" s="167">
        <f>SUM(T127:T140)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80</v>
      </c>
      <c r="AT126" s="168" t="s">
        <v>72</v>
      </c>
      <c r="AU126" s="168" t="s">
        <v>73</v>
      </c>
      <c r="AY126" s="160" t="s">
        <v>189</v>
      </c>
      <c r="BK126" s="169">
        <f>SUM(BK127:BK140)</f>
        <v>0</v>
      </c>
    </row>
    <row r="127" s="2" customFormat="1" ht="21.75" customHeight="1">
      <c r="A127" s="38"/>
      <c r="B127" s="172"/>
      <c r="C127" s="219" t="s">
        <v>80</v>
      </c>
      <c r="D127" s="219" t="s">
        <v>874</v>
      </c>
      <c r="E127" s="220" t="s">
        <v>2952</v>
      </c>
      <c r="F127" s="221" t="s">
        <v>2953</v>
      </c>
      <c r="G127" s="222" t="s">
        <v>2395</v>
      </c>
      <c r="H127" s="223">
        <v>1</v>
      </c>
      <c r="I127" s="224"/>
      <c r="J127" s="225">
        <f>ROUND(I127*H127,2)</f>
        <v>0</v>
      </c>
      <c r="K127" s="226"/>
      <c r="L127" s="227"/>
      <c r="M127" s="228" t="s">
        <v>1</v>
      </c>
      <c r="N127" s="229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116</v>
      </c>
      <c r="AT127" s="185" t="s">
        <v>874</v>
      </c>
      <c r="AU127" s="185" t="s">
        <v>80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104</v>
      </c>
      <c r="BM127" s="185" t="s">
        <v>82</v>
      </c>
    </row>
    <row r="128" s="2" customFormat="1" ht="24.15" customHeight="1">
      <c r="A128" s="38"/>
      <c r="B128" s="172"/>
      <c r="C128" s="219" t="s">
        <v>82</v>
      </c>
      <c r="D128" s="219" t="s">
        <v>874</v>
      </c>
      <c r="E128" s="220" t="s">
        <v>2954</v>
      </c>
      <c r="F128" s="221" t="s">
        <v>2955</v>
      </c>
      <c r="G128" s="222" t="s">
        <v>2395</v>
      </c>
      <c r="H128" s="223">
        <v>1</v>
      </c>
      <c r="I128" s="224"/>
      <c r="J128" s="225">
        <f>ROUND(I128*H128,2)</f>
        <v>0</v>
      </c>
      <c r="K128" s="226"/>
      <c r="L128" s="227"/>
      <c r="M128" s="228" t="s">
        <v>1</v>
      </c>
      <c r="N128" s="229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116</v>
      </c>
      <c r="AT128" s="185" t="s">
        <v>874</v>
      </c>
      <c r="AU128" s="185" t="s">
        <v>80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104</v>
      </c>
      <c r="BM128" s="185" t="s">
        <v>104</v>
      </c>
    </row>
    <row r="129" s="2" customFormat="1" ht="66.75" customHeight="1">
      <c r="A129" s="38"/>
      <c r="B129" s="172"/>
      <c r="C129" s="219" t="s">
        <v>101</v>
      </c>
      <c r="D129" s="219" t="s">
        <v>874</v>
      </c>
      <c r="E129" s="220" t="s">
        <v>2956</v>
      </c>
      <c r="F129" s="221" t="s">
        <v>2957</v>
      </c>
      <c r="G129" s="222" t="s">
        <v>2395</v>
      </c>
      <c r="H129" s="223">
        <v>1</v>
      </c>
      <c r="I129" s="224"/>
      <c r="J129" s="225">
        <f>ROUND(I129*H129,2)</f>
        <v>0</v>
      </c>
      <c r="K129" s="226"/>
      <c r="L129" s="227"/>
      <c r="M129" s="228" t="s">
        <v>1</v>
      </c>
      <c r="N129" s="229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116</v>
      </c>
      <c r="AT129" s="185" t="s">
        <v>874</v>
      </c>
      <c r="AU129" s="185" t="s">
        <v>80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104</v>
      </c>
      <c r="BM129" s="185" t="s">
        <v>110</v>
      </c>
    </row>
    <row r="130" s="2" customFormat="1" ht="16.5" customHeight="1">
      <c r="A130" s="38"/>
      <c r="B130" s="172"/>
      <c r="C130" s="219" t="s">
        <v>104</v>
      </c>
      <c r="D130" s="219" t="s">
        <v>874</v>
      </c>
      <c r="E130" s="220" t="s">
        <v>2958</v>
      </c>
      <c r="F130" s="221" t="s">
        <v>2959</v>
      </c>
      <c r="G130" s="222" t="s">
        <v>2395</v>
      </c>
      <c r="H130" s="223">
        <v>1</v>
      </c>
      <c r="I130" s="224"/>
      <c r="J130" s="225">
        <f>ROUND(I130*H130,2)</f>
        <v>0</v>
      </c>
      <c r="K130" s="226"/>
      <c r="L130" s="227"/>
      <c r="M130" s="228" t="s">
        <v>1</v>
      </c>
      <c r="N130" s="229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116</v>
      </c>
      <c r="AT130" s="185" t="s">
        <v>874</v>
      </c>
      <c r="AU130" s="185" t="s">
        <v>80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104</v>
      </c>
      <c r="BM130" s="185" t="s">
        <v>116</v>
      </c>
    </row>
    <row r="131" s="2" customFormat="1" ht="16.5" customHeight="1">
      <c r="A131" s="38"/>
      <c r="B131" s="172"/>
      <c r="C131" s="219" t="s">
        <v>107</v>
      </c>
      <c r="D131" s="219" t="s">
        <v>874</v>
      </c>
      <c r="E131" s="220" t="s">
        <v>2960</v>
      </c>
      <c r="F131" s="221" t="s">
        <v>2961</v>
      </c>
      <c r="G131" s="222" t="s">
        <v>2395</v>
      </c>
      <c r="H131" s="223">
        <v>2</v>
      </c>
      <c r="I131" s="224"/>
      <c r="J131" s="225">
        <f>ROUND(I131*H131,2)</f>
        <v>0</v>
      </c>
      <c r="K131" s="226"/>
      <c r="L131" s="227"/>
      <c r="M131" s="228" t="s">
        <v>1</v>
      </c>
      <c r="N131" s="229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116</v>
      </c>
      <c r="AT131" s="185" t="s">
        <v>874</v>
      </c>
      <c r="AU131" s="185" t="s">
        <v>80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104</v>
      </c>
      <c r="BM131" s="185" t="s">
        <v>216</v>
      </c>
    </row>
    <row r="132" s="2" customFormat="1" ht="16.5" customHeight="1">
      <c r="A132" s="38"/>
      <c r="B132" s="172"/>
      <c r="C132" s="219" t="s">
        <v>110</v>
      </c>
      <c r="D132" s="219" t="s">
        <v>874</v>
      </c>
      <c r="E132" s="220" t="s">
        <v>2962</v>
      </c>
      <c r="F132" s="221" t="s">
        <v>2963</v>
      </c>
      <c r="G132" s="222" t="s">
        <v>2395</v>
      </c>
      <c r="H132" s="223">
        <v>2</v>
      </c>
      <c r="I132" s="224"/>
      <c r="J132" s="225">
        <f>ROUND(I132*H132,2)</f>
        <v>0</v>
      </c>
      <c r="K132" s="226"/>
      <c r="L132" s="227"/>
      <c r="M132" s="228" t="s">
        <v>1</v>
      </c>
      <c r="N132" s="229" t="s">
        <v>38</v>
      </c>
      <c r="O132" s="77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116</v>
      </c>
      <c r="AT132" s="185" t="s">
        <v>874</v>
      </c>
      <c r="AU132" s="185" t="s">
        <v>80</v>
      </c>
      <c r="AY132" s="19" t="s">
        <v>189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104</v>
      </c>
      <c r="BM132" s="185" t="s">
        <v>8</v>
      </c>
    </row>
    <row r="133" s="2" customFormat="1" ht="16.5" customHeight="1">
      <c r="A133" s="38"/>
      <c r="B133" s="172"/>
      <c r="C133" s="219" t="s">
        <v>113</v>
      </c>
      <c r="D133" s="219" t="s">
        <v>874</v>
      </c>
      <c r="E133" s="220" t="s">
        <v>2964</v>
      </c>
      <c r="F133" s="221" t="s">
        <v>2965</v>
      </c>
      <c r="G133" s="222" t="s">
        <v>2395</v>
      </c>
      <c r="H133" s="223">
        <v>2</v>
      </c>
      <c r="I133" s="224"/>
      <c r="J133" s="225">
        <f>ROUND(I133*H133,2)</f>
        <v>0</v>
      </c>
      <c r="K133" s="226"/>
      <c r="L133" s="227"/>
      <c r="M133" s="228" t="s">
        <v>1</v>
      </c>
      <c r="N133" s="229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116</v>
      </c>
      <c r="AT133" s="185" t="s">
        <v>874</v>
      </c>
      <c r="AU133" s="185" t="s">
        <v>80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104</v>
      </c>
      <c r="BM133" s="185" t="s">
        <v>229</v>
      </c>
    </row>
    <row r="134" s="2" customFormat="1" ht="16.5" customHeight="1">
      <c r="A134" s="38"/>
      <c r="B134" s="172"/>
      <c r="C134" s="219" t="s">
        <v>116</v>
      </c>
      <c r="D134" s="219" t="s">
        <v>874</v>
      </c>
      <c r="E134" s="220" t="s">
        <v>2966</v>
      </c>
      <c r="F134" s="221" t="s">
        <v>2967</v>
      </c>
      <c r="G134" s="222" t="s">
        <v>2395</v>
      </c>
      <c r="H134" s="223">
        <v>2</v>
      </c>
      <c r="I134" s="224"/>
      <c r="J134" s="225">
        <f>ROUND(I134*H134,2)</f>
        <v>0</v>
      </c>
      <c r="K134" s="226"/>
      <c r="L134" s="227"/>
      <c r="M134" s="228" t="s">
        <v>1</v>
      </c>
      <c r="N134" s="229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116</v>
      </c>
      <c r="AT134" s="185" t="s">
        <v>874</v>
      </c>
      <c r="AU134" s="185" t="s">
        <v>80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104</v>
      </c>
      <c r="BM134" s="185" t="s">
        <v>233</v>
      </c>
    </row>
    <row r="135" s="2" customFormat="1" ht="24.15" customHeight="1">
      <c r="A135" s="38"/>
      <c r="B135" s="172"/>
      <c r="C135" s="219" t="s">
        <v>236</v>
      </c>
      <c r="D135" s="219" t="s">
        <v>874</v>
      </c>
      <c r="E135" s="220" t="s">
        <v>2968</v>
      </c>
      <c r="F135" s="221" t="s">
        <v>2969</v>
      </c>
      <c r="G135" s="222" t="s">
        <v>2395</v>
      </c>
      <c r="H135" s="223">
        <v>42</v>
      </c>
      <c r="I135" s="224"/>
      <c r="J135" s="225">
        <f>ROUND(I135*H135,2)</f>
        <v>0</v>
      </c>
      <c r="K135" s="226"/>
      <c r="L135" s="227"/>
      <c r="M135" s="228" t="s">
        <v>1</v>
      </c>
      <c r="N135" s="229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116</v>
      </c>
      <c r="AT135" s="185" t="s">
        <v>874</v>
      </c>
      <c r="AU135" s="185" t="s">
        <v>80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104</v>
      </c>
      <c r="BM135" s="185" t="s">
        <v>239</v>
      </c>
    </row>
    <row r="136" s="2" customFormat="1" ht="24.15" customHeight="1">
      <c r="A136" s="38"/>
      <c r="B136" s="172"/>
      <c r="C136" s="219" t="s">
        <v>216</v>
      </c>
      <c r="D136" s="219" t="s">
        <v>874</v>
      </c>
      <c r="E136" s="220" t="s">
        <v>2970</v>
      </c>
      <c r="F136" s="221" t="s">
        <v>2971</v>
      </c>
      <c r="G136" s="222" t="s">
        <v>2395</v>
      </c>
      <c r="H136" s="223">
        <v>22</v>
      </c>
      <c r="I136" s="224"/>
      <c r="J136" s="225">
        <f>ROUND(I136*H136,2)</f>
        <v>0</v>
      </c>
      <c r="K136" s="226"/>
      <c r="L136" s="227"/>
      <c r="M136" s="228" t="s">
        <v>1</v>
      </c>
      <c r="N136" s="229" t="s">
        <v>38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116</v>
      </c>
      <c r="AT136" s="185" t="s">
        <v>874</v>
      </c>
      <c r="AU136" s="185" t="s">
        <v>80</v>
      </c>
      <c r="AY136" s="19" t="s">
        <v>189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104</v>
      </c>
      <c r="BM136" s="185" t="s">
        <v>248</v>
      </c>
    </row>
    <row r="137" s="2" customFormat="1" ht="16.5" customHeight="1">
      <c r="A137" s="38"/>
      <c r="B137" s="172"/>
      <c r="C137" s="219" t="s">
        <v>251</v>
      </c>
      <c r="D137" s="219" t="s">
        <v>874</v>
      </c>
      <c r="E137" s="220" t="s">
        <v>2972</v>
      </c>
      <c r="F137" s="221" t="s">
        <v>2973</v>
      </c>
      <c r="G137" s="222" t="s">
        <v>2395</v>
      </c>
      <c r="H137" s="223">
        <v>1</v>
      </c>
      <c r="I137" s="224"/>
      <c r="J137" s="225">
        <f>ROUND(I137*H137,2)</f>
        <v>0</v>
      </c>
      <c r="K137" s="226"/>
      <c r="L137" s="227"/>
      <c r="M137" s="228" t="s">
        <v>1</v>
      </c>
      <c r="N137" s="229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116</v>
      </c>
      <c r="AT137" s="185" t="s">
        <v>874</v>
      </c>
      <c r="AU137" s="185" t="s">
        <v>80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104</v>
      </c>
      <c r="BM137" s="185" t="s">
        <v>254</v>
      </c>
    </row>
    <row r="138" s="2" customFormat="1" ht="16.5" customHeight="1">
      <c r="A138" s="38"/>
      <c r="B138" s="172"/>
      <c r="C138" s="219" t="s">
        <v>8</v>
      </c>
      <c r="D138" s="219" t="s">
        <v>874</v>
      </c>
      <c r="E138" s="220" t="s">
        <v>2974</v>
      </c>
      <c r="F138" s="221" t="s">
        <v>2975</v>
      </c>
      <c r="G138" s="222" t="s">
        <v>2395</v>
      </c>
      <c r="H138" s="223">
        <v>9</v>
      </c>
      <c r="I138" s="224"/>
      <c r="J138" s="225">
        <f>ROUND(I138*H138,2)</f>
        <v>0</v>
      </c>
      <c r="K138" s="226"/>
      <c r="L138" s="227"/>
      <c r="M138" s="228" t="s">
        <v>1</v>
      </c>
      <c r="N138" s="229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116</v>
      </c>
      <c r="AT138" s="185" t="s">
        <v>874</v>
      </c>
      <c r="AU138" s="185" t="s">
        <v>80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104</v>
      </c>
      <c r="BM138" s="185" t="s">
        <v>257</v>
      </c>
    </row>
    <row r="139" s="2" customFormat="1" ht="16.5" customHeight="1">
      <c r="A139" s="38"/>
      <c r="B139" s="172"/>
      <c r="C139" s="219" t="s">
        <v>262</v>
      </c>
      <c r="D139" s="219" t="s">
        <v>874</v>
      </c>
      <c r="E139" s="220" t="s">
        <v>2976</v>
      </c>
      <c r="F139" s="221" t="s">
        <v>2977</v>
      </c>
      <c r="G139" s="222" t="s">
        <v>2395</v>
      </c>
      <c r="H139" s="223">
        <v>4</v>
      </c>
      <c r="I139" s="224"/>
      <c r="J139" s="225">
        <f>ROUND(I139*H139,2)</f>
        <v>0</v>
      </c>
      <c r="K139" s="226"/>
      <c r="L139" s="227"/>
      <c r="M139" s="228" t="s">
        <v>1</v>
      </c>
      <c r="N139" s="229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116</v>
      </c>
      <c r="AT139" s="185" t="s">
        <v>874</v>
      </c>
      <c r="AU139" s="185" t="s">
        <v>80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104</v>
      </c>
      <c r="BM139" s="185" t="s">
        <v>265</v>
      </c>
    </row>
    <row r="140" s="2" customFormat="1" ht="16.5" customHeight="1">
      <c r="A140" s="38"/>
      <c r="B140" s="172"/>
      <c r="C140" s="219" t="s">
        <v>229</v>
      </c>
      <c r="D140" s="219" t="s">
        <v>874</v>
      </c>
      <c r="E140" s="220" t="s">
        <v>2978</v>
      </c>
      <c r="F140" s="221" t="s">
        <v>2979</v>
      </c>
      <c r="G140" s="222" t="s">
        <v>2980</v>
      </c>
      <c r="H140" s="223">
        <v>1</v>
      </c>
      <c r="I140" s="224"/>
      <c r="J140" s="225">
        <f>ROUND(I140*H140,2)</f>
        <v>0</v>
      </c>
      <c r="K140" s="226"/>
      <c r="L140" s="227"/>
      <c r="M140" s="228" t="s">
        <v>1</v>
      </c>
      <c r="N140" s="229" t="s">
        <v>38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116</v>
      </c>
      <c r="AT140" s="185" t="s">
        <v>874</v>
      </c>
      <c r="AU140" s="185" t="s">
        <v>80</v>
      </c>
      <c r="AY140" s="19" t="s">
        <v>189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80</v>
      </c>
      <c r="BK140" s="186">
        <f>ROUND(I140*H140,2)</f>
        <v>0</v>
      </c>
      <c r="BL140" s="19" t="s">
        <v>104</v>
      </c>
      <c r="BM140" s="185" t="s">
        <v>272</v>
      </c>
    </row>
    <row r="141" s="12" customFormat="1" ht="25.92" customHeight="1">
      <c r="A141" s="12"/>
      <c r="B141" s="159"/>
      <c r="C141" s="12"/>
      <c r="D141" s="160" t="s">
        <v>72</v>
      </c>
      <c r="E141" s="161" t="s">
        <v>2981</v>
      </c>
      <c r="F141" s="161" t="s">
        <v>2982</v>
      </c>
      <c r="G141" s="12"/>
      <c r="H141" s="12"/>
      <c r="I141" s="162"/>
      <c r="J141" s="163">
        <f>BK141</f>
        <v>0</v>
      </c>
      <c r="K141" s="12"/>
      <c r="L141" s="159"/>
      <c r="M141" s="164"/>
      <c r="N141" s="165"/>
      <c r="O141" s="165"/>
      <c r="P141" s="166">
        <f>P142</f>
        <v>0</v>
      </c>
      <c r="Q141" s="165"/>
      <c r="R141" s="166">
        <f>R142</f>
        <v>0</v>
      </c>
      <c r="S141" s="165"/>
      <c r="T141" s="167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0" t="s">
        <v>80</v>
      </c>
      <c r="AT141" s="168" t="s">
        <v>72</v>
      </c>
      <c r="AU141" s="168" t="s">
        <v>73</v>
      </c>
      <c r="AY141" s="160" t="s">
        <v>189</v>
      </c>
      <c r="BK141" s="169">
        <f>BK142</f>
        <v>0</v>
      </c>
    </row>
    <row r="142" s="2" customFormat="1" ht="16.5" customHeight="1">
      <c r="A142" s="38"/>
      <c r="B142" s="172"/>
      <c r="C142" s="219" t="s">
        <v>275</v>
      </c>
      <c r="D142" s="219" t="s">
        <v>874</v>
      </c>
      <c r="E142" s="220" t="s">
        <v>2983</v>
      </c>
      <c r="F142" s="221" t="s">
        <v>2984</v>
      </c>
      <c r="G142" s="222" t="s">
        <v>2980</v>
      </c>
      <c r="H142" s="223">
        <v>1</v>
      </c>
      <c r="I142" s="224"/>
      <c r="J142" s="225">
        <f>ROUND(I142*H142,2)</f>
        <v>0</v>
      </c>
      <c r="K142" s="226"/>
      <c r="L142" s="227"/>
      <c r="M142" s="228" t="s">
        <v>1</v>
      </c>
      <c r="N142" s="229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116</v>
      </c>
      <c r="AT142" s="185" t="s">
        <v>874</v>
      </c>
      <c r="AU142" s="185" t="s">
        <v>80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104</v>
      </c>
      <c r="BM142" s="185" t="s">
        <v>278</v>
      </c>
    </row>
    <row r="143" s="12" customFormat="1" ht="25.92" customHeight="1">
      <c r="A143" s="12"/>
      <c r="B143" s="159"/>
      <c r="C143" s="12"/>
      <c r="D143" s="160" t="s">
        <v>72</v>
      </c>
      <c r="E143" s="161" t="s">
        <v>2985</v>
      </c>
      <c r="F143" s="161" t="s">
        <v>2392</v>
      </c>
      <c r="G143" s="12"/>
      <c r="H143" s="12"/>
      <c r="I143" s="162"/>
      <c r="J143" s="163">
        <f>BK143</f>
        <v>0</v>
      </c>
      <c r="K143" s="12"/>
      <c r="L143" s="159"/>
      <c r="M143" s="164"/>
      <c r="N143" s="165"/>
      <c r="O143" s="165"/>
      <c r="P143" s="166">
        <f>SUM(P144:P147)</f>
        <v>0</v>
      </c>
      <c r="Q143" s="165"/>
      <c r="R143" s="166">
        <f>SUM(R144:R147)</f>
        <v>0</v>
      </c>
      <c r="S143" s="165"/>
      <c r="T143" s="167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80</v>
      </c>
      <c r="AT143" s="168" t="s">
        <v>72</v>
      </c>
      <c r="AU143" s="168" t="s">
        <v>73</v>
      </c>
      <c r="AY143" s="160" t="s">
        <v>189</v>
      </c>
      <c r="BK143" s="169">
        <f>SUM(BK144:BK147)</f>
        <v>0</v>
      </c>
    </row>
    <row r="144" s="2" customFormat="1" ht="16.5" customHeight="1">
      <c r="A144" s="38"/>
      <c r="B144" s="172"/>
      <c r="C144" s="173" t="s">
        <v>233</v>
      </c>
      <c r="D144" s="173" t="s">
        <v>191</v>
      </c>
      <c r="E144" s="174" t="s">
        <v>2986</v>
      </c>
      <c r="F144" s="175" t="s">
        <v>2987</v>
      </c>
      <c r="G144" s="176" t="s">
        <v>2988</v>
      </c>
      <c r="H144" s="177">
        <v>1</v>
      </c>
      <c r="I144" s="178"/>
      <c r="J144" s="179">
        <f>ROUND(I144*H144,2)</f>
        <v>0</v>
      </c>
      <c r="K144" s="180"/>
      <c r="L144" s="39"/>
      <c r="M144" s="181" t="s">
        <v>1</v>
      </c>
      <c r="N144" s="182" t="s">
        <v>38</v>
      </c>
      <c r="O144" s="77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5" t="s">
        <v>104</v>
      </c>
      <c r="AT144" s="185" t="s">
        <v>191</v>
      </c>
      <c r="AU144" s="185" t="s">
        <v>80</v>
      </c>
      <c r="AY144" s="19" t="s">
        <v>189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9" t="s">
        <v>80</v>
      </c>
      <c r="BK144" s="186">
        <f>ROUND(I144*H144,2)</f>
        <v>0</v>
      </c>
      <c r="BL144" s="19" t="s">
        <v>104</v>
      </c>
      <c r="BM144" s="185" t="s">
        <v>281</v>
      </c>
    </row>
    <row r="145" s="2" customFormat="1" ht="16.5" customHeight="1">
      <c r="A145" s="38"/>
      <c r="B145" s="172"/>
      <c r="C145" s="173" t="s">
        <v>285</v>
      </c>
      <c r="D145" s="173" t="s">
        <v>191</v>
      </c>
      <c r="E145" s="174" t="s">
        <v>2989</v>
      </c>
      <c r="F145" s="175" t="s">
        <v>2990</v>
      </c>
      <c r="G145" s="176" t="s">
        <v>2988</v>
      </c>
      <c r="H145" s="177">
        <v>1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104</v>
      </c>
      <c r="AT145" s="185" t="s">
        <v>191</v>
      </c>
      <c r="AU145" s="185" t="s">
        <v>80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104</v>
      </c>
      <c r="BM145" s="185" t="s">
        <v>288</v>
      </c>
    </row>
    <row r="146" s="2" customFormat="1" ht="16.5" customHeight="1">
      <c r="A146" s="38"/>
      <c r="B146" s="172"/>
      <c r="C146" s="173" t="s">
        <v>239</v>
      </c>
      <c r="D146" s="173" t="s">
        <v>191</v>
      </c>
      <c r="E146" s="174" t="s">
        <v>2991</v>
      </c>
      <c r="F146" s="175" t="s">
        <v>2880</v>
      </c>
      <c r="G146" s="176" t="s">
        <v>2988</v>
      </c>
      <c r="H146" s="177">
        <v>1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104</v>
      </c>
      <c r="AT146" s="185" t="s">
        <v>191</v>
      </c>
      <c r="AU146" s="185" t="s">
        <v>80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104</v>
      </c>
      <c r="BM146" s="185" t="s">
        <v>292</v>
      </c>
    </row>
    <row r="147" s="2" customFormat="1" ht="37.8" customHeight="1">
      <c r="A147" s="38"/>
      <c r="B147" s="172"/>
      <c r="C147" s="173" t="s">
        <v>293</v>
      </c>
      <c r="D147" s="173" t="s">
        <v>191</v>
      </c>
      <c r="E147" s="174" t="s">
        <v>2992</v>
      </c>
      <c r="F147" s="175" t="s">
        <v>2993</v>
      </c>
      <c r="G147" s="176" t="s">
        <v>2395</v>
      </c>
      <c r="H147" s="177">
        <v>1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104</v>
      </c>
      <c r="AT147" s="185" t="s">
        <v>191</v>
      </c>
      <c r="AU147" s="185" t="s">
        <v>80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104</v>
      </c>
      <c r="BM147" s="185" t="s">
        <v>296</v>
      </c>
    </row>
    <row r="148" s="12" customFormat="1" ht="25.92" customHeight="1">
      <c r="A148" s="12"/>
      <c r="B148" s="159"/>
      <c r="C148" s="12"/>
      <c r="D148" s="160" t="s">
        <v>72</v>
      </c>
      <c r="E148" s="161" t="s">
        <v>978</v>
      </c>
      <c r="F148" s="161" t="s">
        <v>979</v>
      </c>
      <c r="G148" s="12"/>
      <c r="H148" s="12"/>
      <c r="I148" s="162"/>
      <c r="J148" s="163">
        <f>BK148</f>
        <v>0</v>
      </c>
      <c r="K148" s="12"/>
      <c r="L148" s="159"/>
      <c r="M148" s="164"/>
      <c r="N148" s="165"/>
      <c r="O148" s="165"/>
      <c r="P148" s="166">
        <f>P149+P156</f>
        <v>0</v>
      </c>
      <c r="Q148" s="165"/>
      <c r="R148" s="166">
        <f>R149+R156</f>
        <v>0</v>
      </c>
      <c r="S148" s="165"/>
      <c r="T148" s="167">
        <f>T149+T156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0" t="s">
        <v>82</v>
      </c>
      <c r="AT148" s="168" t="s">
        <v>72</v>
      </c>
      <c r="AU148" s="168" t="s">
        <v>73</v>
      </c>
      <c r="AY148" s="160" t="s">
        <v>189</v>
      </c>
      <c r="BK148" s="169">
        <f>BK149+BK156</f>
        <v>0</v>
      </c>
    </row>
    <row r="149" s="12" customFormat="1" ht="22.8" customHeight="1">
      <c r="A149" s="12"/>
      <c r="B149" s="159"/>
      <c r="C149" s="12"/>
      <c r="D149" s="160" t="s">
        <v>72</v>
      </c>
      <c r="E149" s="170" t="s">
        <v>1280</v>
      </c>
      <c r="F149" s="170" t="s">
        <v>1281</v>
      </c>
      <c r="G149" s="12"/>
      <c r="H149" s="12"/>
      <c r="I149" s="162"/>
      <c r="J149" s="171">
        <f>BK149</f>
        <v>0</v>
      </c>
      <c r="K149" s="12"/>
      <c r="L149" s="159"/>
      <c r="M149" s="164"/>
      <c r="N149" s="165"/>
      <c r="O149" s="165"/>
      <c r="P149" s="166">
        <f>SUM(P150:P155)</f>
        <v>0</v>
      </c>
      <c r="Q149" s="165"/>
      <c r="R149" s="166">
        <f>SUM(R150:R155)</f>
        <v>0</v>
      </c>
      <c r="S149" s="165"/>
      <c r="T149" s="167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0" t="s">
        <v>82</v>
      </c>
      <c r="AT149" s="168" t="s">
        <v>72</v>
      </c>
      <c r="AU149" s="168" t="s">
        <v>80</v>
      </c>
      <c r="AY149" s="160" t="s">
        <v>189</v>
      </c>
      <c r="BK149" s="169">
        <f>SUM(BK150:BK155)</f>
        <v>0</v>
      </c>
    </row>
    <row r="150" s="2" customFormat="1" ht="24.15" customHeight="1">
      <c r="A150" s="38"/>
      <c r="B150" s="172"/>
      <c r="C150" s="173" t="s">
        <v>248</v>
      </c>
      <c r="D150" s="173" t="s">
        <v>191</v>
      </c>
      <c r="E150" s="174" t="s">
        <v>2561</v>
      </c>
      <c r="F150" s="175" t="s">
        <v>2562</v>
      </c>
      <c r="G150" s="176" t="s">
        <v>228</v>
      </c>
      <c r="H150" s="177">
        <v>30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233</v>
      </c>
      <c r="AT150" s="185" t="s">
        <v>191</v>
      </c>
      <c r="AU150" s="185" t="s">
        <v>82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233</v>
      </c>
      <c r="BM150" s="185" t="s">
        <v>300</v>
      </c>
    </row>
    <row r="151" s="2" customFormat="1" ht="16.5" customHeight="1">
      <c r="A151" s="38"/>
      <c r="B151" s="172"/>
      <c r="C151" s="219" t="s">
        <v>7</v>
      </c>
      <c r="D151" s="219" t="s">
        <v>874</v>
      </c>
      <c r="E151" s="220" t="s">
        <v>2564</v>
      </c>
      <c r="F151" s="221" t="s">
        <v>2565</v>
      </c>
      <c r="G151" s="222" t="s">
        <v>228</v>
      </c>
      <c r="H151" s="223">
        <v>36</v>
      </c>
      <c r="I151" s="224"/>
      <c r="J151" s="225">
        <f>ROUND(I151*H151,2)</f>
        <v>0</v>
      </c>
      <c r="K151" s="226"/>
      <c r="L151" s="227"/>
      <c r="M151" s="228" t="s">
        <v>1</v>
      </c>
      <c r="N151" s="229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281</v>
      </c>
      <c r="AT151" s="185" t="s">
        <v>874</v>
      </c>
      <c r="AU151" s="185" t="s">
        <v>82</v>
      </c>
      <c r="AY151" s="19" t="s">
        <v>189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233</v>
      </c>
      <c r="BM151" s="185" t="s">
        <v>303</v>
      </c>
    </row>
    <row r="152" s="14" customFormat="1">
      <c r="A152" s="14"/>
      <c r="B152" s="195"/>
      <c r="C152" s="14"/>
      <c r="D152" s="188" t="s">
        <v>195</v>
      </c>
      <c r="E152" s="196" t="s">
        <v>1</v>
      </c>
      <c r="F152" s="197" t="s">
        <v>2580</v>
      </c>
      <c r="G152" s="14"/>
      <c r="H152" s="198">
        <v>36</v>
      </c>
      <c r="I152" s="199"/>
      <c r="J152" s="14"/>
      <c r="K152" s="14"/>
      <c r="L152" s="195"/>
      <c r="M152" s="200"/>
      <c r="N152" s="201"/>
      <c r="O152" s="201"/>
      <c r="P152" s="201"/>
      <c r="Q152" s="201"/>
      <c r="R152" s="201"/>
      <c r="S152" s="201"/>
      <c r="T152" s="20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6" t="s">
        <v>195</v>
      </c>
      <c r="AU152" s="196" t="s">
        <v>82</v>
      </c>
      <c r="AV152" s="14" t="s">
        <v>82</v>
      </c>
      <c r="AW152" s="14" t="s">
        <v>30</v>
      </c>
      <c r="AX152" s="14" t="s">
        <v>73</v>
      </c>
      <c r="AY152" s="196" t="s">
        <v>189</v>
      </c>
    </row>
    <row r="153" s="15" customFormat="1">
      <c r="A153" s="15"/>
      <c r="B153" s="203"/>
      <c r="C153" s="15"/>
      <c r="D153" s="188" t="s">
        <v>195</v>
      </c>
      <c r="E153" s="204" t="s">
        <v>1</v>
      </c>
      <c r="F153" s="205" t="s">
        <v>200</v>
      </c>
      <c r="G153" s="15"/>
      <c r="H153" s="206">
        <v>36</v>
      </c>
      <c r="I153" s="207"/>
      <c r="J153" s="15"/>
      <c r="K153" s="15"/>
      <c r="L153" s="203"/>
      <c r="M153" s="208"/>
      <c r="N153" s="209"/>
      <c r="O153" s="209"/>
      <c r="P153" s="209"/>
      <c r="Q153" s="209"/>
      <c r="R153" s="209"/>
      <c r="S153" s="209"/>
      <c r="T153" s="21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4" t="s">
        <v>195</v>
      </c>
      <c r="AU153" s="204" t="s">
        <v>82</v>
      </c>
      <c r="AV153" s="15" t="s">
        <v>104</v>
      </c>
      <c r="AW153" s="15" t="s">
        <v>30</v>
      </c>
      <c r="AX153" s="15" t="s">
        <v>80</v>
      </c>
      <c r="AY153" s="204" t="s">
        <v>189</v>
      </c>
    </row>
    <row r="154" s="2" customFormat="1" ht="16.5" customHeight="1">
      <c r="A154" s="38"/>
      <c r="B154" s="172"/>
      <c r="C154" s="173" t="s">
        <v>254</v>
      </c>
      <c r="D154" s="173" t="s">
        <v>191</v>
      </c>
      <c r="E154" s="174" t="s">
        <v>2841</v>
      </c>
      <c r="F154" s="175" t="s">
        <v>2842</v>
      </c>
      <c r="G154" s="176" t="s">
        <v>553</v>
      </c>
      <c r="H154" s="177">
        <v>1</v>
      </c>
      <c r="I154" s="178"/>
      <c r="J154" s="179">
        <f>ROUND(I154*H154,2)</f>
        <v>0</v>
      </c>
      <c r="K154" s="180"/>
      <c r="L154" s="39"/>
      <c r="M154" s="181" t="s">
        <v>1</v>
      </c>
      <c r="N154" s="182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233</v>
      </c>
      <c r="AT154" s="185" t="s">
        <v>191</v>
      </c>
      <c r="AU154" s="185" t="s">
        <v>82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233</v>
      </c>
      <c r="BM154" s="185" t="s">
        <v>308</v>
      </c>
    </row>
    <row r="155" s="2" customFormat="1" ht="16.5" customHeight="1">
      <c r="A155" s="38"/>
      <c r="B155" s="172"/>
      <c r="C155" s="219" t="s">
        <v>309</v>
      </c>
      <c r="D155" s="219" t="s">
        <v>874</v>
      </c>
      <c r="E155" s="220" t="s">
        <v>2843</v>
      </c>
      <c r="F155" s="221" t="s">
        <v>2844</v>
      </c>
      <c r="G155" s="222" t="s">
        <v>553</v>
      </c>
      <c r="H155" s="223">
        <v>1</v>
      </c>
      <c r="I155" s="224"/>
      <c r="J155" s="225">
        <f>ROUND(I155*H155,2)</f>
        <v>0</v>
      </c>
      <c r="K155" s="226"/>
      <c r="L155" s="227"/>
      <c r="M155" s="228" t="s">
        <v>1</v>
      </c>
      <c r="N155" s="229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281</v>
      </c>
      <c r="AT155" s="185" t="s">
        <v>874</v>
      </c>
      <c r="AU155" s="185" t="s">
        <v>82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233</v>
      </c>
      <c r="BM155" s="185" t="s">
        <v>313</v>
      </c>
    </row>
    <row r="156" s="12" customFormat="1" ht="22.8" customHeight="1">
      <c r="A156" s="12"/>
      <c r="B156" s="159"/>
      <c r="C156" s="12"/>
      <c r="D156" s="160" t="s">
        <v>72</v>
      </c>
      <c r="E156" s="170" t="s">
        <v>1854</v>
      </c>
      <c r="F156" s="170" t="s">
        <v>2659</v>
      </c>
      <c r="G156" s="12"/>
      <c r="H156" s="12"/>
      <c r="I156" s="162"/>
      <c r="J156" s="171">
        <f>BK156</f>
        <v>0</v>
      </c>
      <c r="K156" s="12"/>
      <c r="L156" s="159"/>
      <c r="M156" s="164"/>
      <c r="N156" s="165"/>
      <c r="O156" s="165"/>
      <c r="P156" s="166">
        <f>SUM(P157:P178)</f>
        <v>0</v>
      </c>
      <c r="Q156" s="165"/>
      <c r="R156" s="166">
        <f>SUM(R157:R178)</f>
        <v>0</v>
      </c>
      <c r="S156" s="165"/>
      <c r="T156" s="167">
        <f>SUM(T157:T178)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0" t="s">
        <v>82</v>
      </c>
      <c r="AT156" s="168" t="s">
        <v>72</v>
      </c>
      <c r="AU156" s="168" t="s">
        <v>80</v>
      </c>
      <c r="AY156" s="160" t="s">
        <v>189</v>
      </c>
      <c r="BK156" s="169">
        <f>SUM(BK157:BK178)</f>
        <v>0</v>
      </c>
    </row>
    <row r="157" s="2" customFormat="1" ht="21.75" customHeight="1">
      <c r="A157" s="38"/>
      <c r="B157" s="172"/>
      <c r="C157" s="173" t="s">
        <v>257</v>
      </c>
      <c r="D157" s="173" t="s">
        <v>191</v>
      </c>
      <c r="E157" s="174" t="s">
        <v>2845</v>
      </c>
      <c r="F157" s="175" t="s">
        <v>2846</v>
      </c>
      <c r="G157" s="176" t="s">
        <v>228</v>
      </c>
      <c r="H157" s="177">
        <v>1300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233</v>
      </c>
      <c r="AT157" s="185" t="s">
        <v>191</v>
      </c>
      <c r="AU157" s="185" t="s">
        <v>82</v>
      </c>
      <c r="AY157" s="19" t="s">
        <v>189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233</v>
      </c>
      <c r="BM157" s="185" t="s">
        <v>316</v>
      </c>
    </row>
    <row r="158" s="14" customFormat="1">
      <c r="A158" s="14"/>
      <c r="B158" s="195"/>
      <c r="C158" s="14"/>
      <c r="D158" s="188" t="s">
        <v>195</v>
      </c>
      <c r="E158" s="196" t="s">
        <v>1</v>
      </c>
      <c r="F158" s="197" t="s">
        <v>2994</v>
      </c>
      <c r="G158" s="14"/>
      <c r="H158" s="198">
        <v>1300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195</v>
      </c>
      <c r="AU158" s="196" t="s">
        <v>82</v>
      </c>
      <c r="AV158" s="14" t="s">
        <v>82</v>
      </c>
      <c r="AW158" s="14" t="s">
        <v>30</v>
      </c>
      <c r="AX158" s="14" t="s">
        <v>73</v>
      </c>
      <c r="AY158" s="196" t="s">
        <v>189</v>
      </c>
    </row>
    <row r="159" s="15" customFormat="1">
      <c r="A159" s="15"/>
      <c r="B159" s="203"/>
      <c r="C159" s="15"/>
      <c r="D159" s="188" t="s">
        <v>195</v>
      </c>
      <c r="E159" s="204" t="s">
        <v>1</v>
      </c>
      <c r="F159" s="205" t="s">
        <v>200</v>
      </c>
      <c r="G159" s="15"/>
      <c r="H159" s="206">
        <v>1300</v>
      </c>
      <c r="I159" s="207"/>
      <c r="J159" s="15"/>
      <c r="K159" s="15"/>
      <c r="L159" s="203"/>
      <c r="M159" s="208"/>
      <c r="N159" s="209"/>
      <c r="O159" s="209"/>
      <c r="P159" s="209"/>
      <c r="Q159" s="209"/>
      <c r="R159" s="209"/>
      <c r="S159" s="209"/>
      <c r="T159" s="21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4" t="s">
        <v>195</v>
      </c>
      <c r="AU159" s="204" t="s">
        <v>82</v>
      </c>
      <c r="AV159" s="15" t="s">
        <v>104</v>
      </c>
      <c r="AW159" s="15" t="s">
        <v>30</v>
      </c>
      <c r="AX159" s="15" t="s">
        <v>80</v>
      </c>
      <c r="AY159" s="204" t="s">
        <v>189</v>
      </c>
    </row>
    <row r="160" s="2" customFormat="1" ht="24.15" customHeight="1">
      <c r="A160" s="38"/>
      <c r="B160" s="172"/>
      <c r="C160" s="219" t="s">
        <v>318</v>
      </c>
      <c r="D160" s="219" t="s">
        <v>874</v>
      </c>
      <c r="E160" s="220" t="s">
        <v>2995</v>
      </c>
      <c r="F160" s="221" t="s">
        <v>2996</v>
      </c>
      <c r="G160" s="222" t="s">
        <v>228</v>
      </c>
      <c r="H160" s="223">
        <v>1200</v>
      </c>
      <c r="I160" s="224"/>
      <c r="J160" s="225">
        <f>ROUND(I160*H160,2)</f>
        <v>0</v>
      </c>
      <c r="K160" s="226"/>
      <c r="L160" s="227"/>
      <c r="M160" s="228" t="s">
        <v>1</v>
      </c>
      <c r="N160" s="229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281</v>
      </c>
      <c r="AT160" s="185" t="s">
        <v>874</v>
      </c>
      <c r="AU160" s="185" t="s">
        <v>82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233</v>
      </c>
      <c r="BM160" s="185" t="s">
        <v>321</v>
      </c>
    </row>
    <row r="161" s="2" customFormat="1" ht="21.75" customHeight="1">
      <c r="A161" s="38"/>
      <c r="B161" s="172"/>
      <c r="C161" s="219" t="s">
        <v>265</v>
      </c>
      <c r="D161" s="219" t="s">
        <v>874</v>
      </c>
      <c r="E161" s="220" t="s">
        <v>2997</v>
      </c>
      <c r="F161" s="221" t="s">
        <v>2998</v>
      </c>
      <c r="G161" s="222" t="s">
        <v>228</v>
      </c>
      <c r="H161" s="223">
        <v>100</v>
      </c>
      <c r="I161" s="224"/>
      <c r="J161" s="225">
        <f>ROUND(I161*H161,2)</f>
        <v>0</v>
      </c>
      <c r="K161" s="226"/>
      <c r="L161" s="227"/>
      <c r="M161" s="228" t="s">
        <v>1</v>
      </c>
      <c r="N161" s="229" t="s">
        <v>38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281</v>
      </c>
      <c r="AT161" s="185" t="s">
        <v>874</v>
      </c>
      <c r="AU161" s="185" t="s">
        <v>82</v>
      </c>
      <c r="AY161" s="19" t="s">
        <v>189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80</v>
      </c>
      <c r="BK161" s="186">
        <f>ROUND(I161*H161,2)</f>
        <v>0</v>
      </c>
      <c r="BL161" s="19" t="s">
        <v>233</v>
      </c>
      <c r="BM161" s="185" t="s">
        <v>326</v>
      </c>
    </row>
    <row r="162" s="2" customFormat="1" ht="24.15" customHeight="1">
      <c r="A162" s="38"/>
      <c r="B162" s="172"/>
      <c r="C162" s="173" t="s">
        <v>333</v>
      </c>
      <c r="D162" s="173" t="s">
        <v>191</v>
      </c>
      <c r="E162" s="174" t="s">
        <v>2999</v>
      </c>
      <c r="F162" s="175" t="s">
        <v>3000</v>
      </c>
      <c r="G162" s="176" t="s">
        <v>553</v>
      </c>
      <c r="H162" s="177">
        <v>1</v>
      </c>
      <c r="I162" s="178"/>
      <c r="J162" s="179">
        <f>ROUND(I162*H162,2)</f>
        <v>0</v>
      </c>
      <c r="K162" s="180"/>
      <c r="L162" s="39"/>
      <c r="M162" s="181" t="s">
        <v>1</v>
      </c>
      <c r="N162" s="182" t="s">
        <v>38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233</v>
      </c>
      <c r="AT162" s="185" t="s">
        <v>191</v>
      </c>
      <c r="AU162" s="185" t="s">
        <v>82</v>
      </c>
      <c r="AY162" s="19" t="s">
        <v>189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233</v>
      </c>
      <c r="BM162" s="185" t="s">
        <v>336</v>
      </c>
    </row>
    <row r="163" s="2" customFormat="1" ht="16.5" customHeight="1">
      <c r="A163" s="38"/>
      <c r="B163" s="172"/>
      <c r="C163" s="173" t="s">
        <v>272</v>
      </c>
      <c r="D163" s="173" t="s">
        <v>191</v>
      </c>
      <c r="E163" s="174" t="s">
        <v>3001</v>
      </c>
      <c r="F163" s="175" t="s">
        <v>3002</v>
      </c>
      <c r="G163" s="176" t="s">
        <v>553</v>
      </c>
      <c r="H163" s="177">
        <v>22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38</v>
      </c>
      <c r="O163" s="77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233</v>
      </c>
      <c r="AT163" s="185" t="s">
        <v>191</v>
      </c>
      <c r="AU163" s="185" t="s">
        <v>82</v>
      </c>
      <c r="AY163" s="19" t="s">
        <v>189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80</v>
      </c>
      <c r="BK163" s="186">
        <f>ROUND(I163*H163,2)</f>
        <v>0</v>
      </c>
      <c r="BL163" s="19" t="s">
        <v>233</v>
      </c>
      <c r="BM163" s="185" t="s">
        <v>345</v>
      </c>
    </row>
    <row r="164" s="2" customFormat="1" ht="33" customHeight="1">
      <c r="A164" s="38"/>
      <c r="B164" s="172"/>
      <c r="C164" s="173" t="s">
        <v>347</v>
      </c>
      <c r="D164" s="173" t="s">
        <v>191</v>
      </c>
      <c r="E164" s="174" t="s">
        <v>3003</v>
      </c>
      <c r="F164" s="175" t="s">
        <v>3004</v>
      </c>
      <c r="G164" s="176" t="s">
        <v>553</v>
      </c>
      <c r="H164" s="177">
        <v>1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38</v>
      </c>
      <c r="O164" s="77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233</v>
      </c>
      <c r="AT164" s="185" t="s">
        <v>191</v>
      </c>
      <c r="AU164" s="185" t="s">
        <v>82</v>
      </c>
      <c r="AY164" s="19" t="s">
        <v>189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80</v>
      </c>
      <c r="BK164" s="186">
        <f>ROUND(I164*H164,2)</f>
        <v>0</v>
      </c>
      <c r="BL164" s="19" t="s">
        <v>233</v>
      </c>
      <c r="BM164" s="185" t="s">
        <v>350</v>
      </c>
    </row>
    <row r="165" s="2" customFormat="1" ht="16.5" customHeight="1">
      <c r="A165" s="38"/>
      <c r="B165" s="172"/>
      <c r="C165" s="173" t="s">
        <v>278</v>
      </c>
      <c r="D165" s="173" t="s">
        <v>191</v>
      </c>
      <c r="E165" s="174" t="s">
        <v>3005</v>
      </c>
      <c r="F165" s="175" t="s">
        <v>3006</v>
      </c>
      <c r="G165" s="176" t="s">
        <v>553</v>
      </c>
      <c r="H165" s="177">
        <v>1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38</v>
      </c>
      <c r="O165" s="77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233</v>
      </c>
      <c r="AT165" s="185" t="s">
        <v>191</v>
      </c>
      <c r="AU165" s="185" t="s">
        <v>82</v>
      </c>
      <c r="AY165" s="19" t="s">
        <v>189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80</v>
      </c>
      <c r="BK165" s="186">
        <f>ROUND(I165*H165,2)</f>
        <v>0</v>
      </c>
      <c r="BL165" s="19" t="s">
        <v>233</v>
      </c>
      <c r="BM165" s="185" t="s">
        <v>354</v>
      </c>
    </row>
    <row r="166" s="2" customFormat="1" ht="21.75" customHeight="1">
      <c r="A166" s="38"/>
      <c r="B166" s="172"/>
      <c r="C166" s="173" t="s">
        <v>355</v>
      </c>
      <c r="D166" s="173" t="s">
        <v>191</v>
      </c>
      <c r="E166" s="174" t="s">
        <v>3007</v>
      </c>
      <c r="F166" s="175" t="s">
        <v>3008</v>
      </c>
      <c r="G166" s="176" t="s">
        <v>553</v>
      </c>
      <c r="H166" s="177">
        <v>1</v>
      </c>
      <c r="I166" s="178"/>
      <c r="J166" s="179">
        <f>ROUND(I166*H166,2)</f>
        <v>0</v>
      </c>
      <c r="K166" s="180"/>
      <c r="L166" s="39"/>
      <c r="M166" s="181" t="s">
        <v>1</v>
      </c>
      <c r="N166" s="182" t="s">
        <v>38</v>
      </c>
      <c r="O166" s="77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233</v>
      </c>
      <c r="AT166" s="185" t="s">
        <v>191</v>
      </c>
      <c r="AU166" s="185" t="s">
        <v>82</v>
      </c>
      <c r="AY166" s="19" t="s">
        <v>189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80</v>
      </c>
      <c r="BK166" s="186">
        <f>ROUND(I166*H166,2)</f>
        <v>0</v>
      </c>
      <c r="BL166" s="19" t="s">
        <v>233</v>
      </c>
      <c r="BM166" s="185" t="s">
        <v>358</v>
      </c>
    </row>
    <row r="167" s="2" customFormat="1" ht="16.5" customHeight="1">
      <c r="A167" s="38"/>
      <c r="B167" s="172"/>
      <c r="C167" s="173" t="s">
        <v>281</v>
      </c>
      <c r="D167" s="173" t="s">
        <v>191</v>
      </c>
      <c r="E167" s="174" t="s">
        <v>3009</v>
      </c>
      <c r="F167" s="175" t="s">
        <v>3010</v>
      </c>
      <c r="G167" s="176" t="s">
        <v>553</v>
      </c>
      <c r="H167" s="177">
        <v>2</v>
      </c>
      <c r="I167" s="178"/>
      <c r="J167" s="179">
        <f>ROUND(I167*H167,2)</f>
        <v>0</v>
      </c>
      <c r="K167" s="180"/>
      <c r="L167" s="39"/>
      <c r="M167" s="181" t="s">
        <v>1</v>
      </c>
      <c r="N167" s="182" t="s">
        <v>38</v>
      </c>
      <c r="O167" s="77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5" t="s">
        <v>233</v>
      </c>
      <c r="AT167" s="185" t="s">
        <v>191</v>
      </c>
      <c r="AU167" s="185" t="s">
        <v>82</v>
      </c>
      <c r="AY167" s="19" t="s">
        <v>189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9" t="s">
        <v>80</v>
      </c>
      <c r="BK167" s="186">
        <f>ROUND(I167*H167,2)</f>
        <v>0</v>
      </c>
      <c r="BL167" s="19" t="s">
        <v>233</v>
      </c>
      <c r="BM167" s="185" t="s">
        <v>365</v>
      </c>
    </row>
    <row r="168" s="2" customFormat="1" ht="16.5" customHeight="1">
      <c r="A168" s="38"/>
      <c r="B168" s="172"/>
      <c r="C168" s="173" t="s">
        <v>367</v>
      </c>
      <c r="D168" s="173" t="s">
        <v>191</v>
      </c>
      <c r="E168" s="174" t="s">
        <v>3011</v>
      </c>
      <c r="F168" s="175" t="s">
        <v>3012</v>
      </c>
      <c r="G168" s="176" t="s">
        <v>553</v>
      </c>
      <c r="H168" s="177">
        <v>1</v>
      </c>
      <c r="I168" s="178"/>
      <c r="J168" s="179">
        <f>ROUND(I168*H168,2)</f>
        <v>0</v>
      </c>
      <c r="K168" s="180"/>
      <c r="L168" s="39"/>
      <c r="M168" s="181" t="s">
        <v>1</v>
      </c>
      <c r="N168" s="182" t="s">
        <v>38</v>
      </c>
      <c r="O168" s="77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5" t="s">
        <v>233</v>
      </c>
      <c r="AT168" s="185" t="s">
        <v>191</v>
      </c>
      <c r="AU168" s="185" t="s">
        <v>82</v>
      </c>
      <c r="AY168" s="19" t="s">
        <v>189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9" t="s">
        <v>80</v>
      </c>
      <c r="BK168" s="186">
        <f>ROUND(I168*H168,2)</f>
        <v>0</v>
      </c>
      <c r="BL168" s="19" t="s">
        <v>233</v>
      </c>
      <c r="BM168" s="185" t="s">
        <v>370</v>
      </c>
    </row>
    <row r="169" s="2" customFormat="1" ht="16.5" customHeight="1">
      <c r="A169" s="38"/>
      <c r="B169" s="172"/>
      <c r="C169" s="173" t="s">
        <v>288</v>
      </c>
      <c r="D169" s="173" t="s">
        <v>191</v>
      </c>
      <c r="E169" s="174" t="s">
        <v>3013</v>
      </c>
      <c r="F169" s="175" t="s">
        <v>3014</v>
      </c>
      <c r="G169" s="176" t="s">
        <v>553</v>
      </c>
      <c r="H169" s="177">
        <v>2</v>
      </c>
      <c r="I169" s="178"/>
      <c r="J169" s="179">
        <f>ROUND(I169*H169,2)</f>
        <v>0</v>
      </c>
      <c r="K169" s="180"/>
      <c r="L169" s="39"/>
      <c r="M169" s="181" t="s">
        <v>1</v>
      </c>
      <c r="N169" s="182" t="s">
        <v>38</v>
      </c>
      <c r="O169" s="77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5" t="s">
        <v>233</v>
      </c>
      <c r="AT169" s="185" t="s">
        <v>191</v>
      </c>
      <c r="AU169" s="185" t="s">
        <v>82</v>
      </c>
      <c r="AY169" s="19" t="s">
        <v>189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9" t="s">
        <v>80</v>
      </c>
      <c r="BK169" s="186">
        <f>ROUND(I169*H169,2)</f>
        <v>0</v>
      </c>
      <c r="BL169" s="19" t="s">
        <v>233</v>
      </c>
      <c r="BM169" s="185" t="s">
        <v>373</v>
      </c>
    </row>
    <row r="170" s="2" customFormat="1" ht="24.15" customHeight="1">
      <c r="A170" s="38"/>
      <c r="B170" s="172"/>
      <c r="C170" s="173" t="s">
        <v>374</v>
      </c>
      <c r="D170" s="173" t="s">
        <v>191</v>
      </c>
      <c r="E170" s="174" t="s">
        <v>3015</v>
      </c>
      <c r="F170" s="175" t="s">
        <v>3016</v>
      </c>
      <c r="G170" s="176" t="s">
        <v>553</v>
      </c>
      <c r="H170" s="177">
        <v>2</v>
      </c>
      <c r="I170" s="178"/>
      <c r="J170" s="179">
        <f>ROUND(I170*H170,2)</f>
        <v>0</v>
      </c>
      <c r="K170" s="180"/>
      <c r="L170" s="39"/>
      <c r="M170" s="181" t="s">
        <v>1</v>
      </c>
      <c r="N170" s="182" t="s">
        <v>38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233</v>
      </c>
      <c r="AT170" s="185" t="s">
        <v>191</v>
      </c>
      <c r="AU170" s="185" t="s">
        <v>82</v>
      </c>
      <c r="AY170" s="19" t="s">
        <v>189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80</v>
      </c>
      <c r="BK170" s="186">
        <f>ROUND(I170*H170,2)</f>
        <v>0</v>
      </c>
      <c r="BL170" s="19" t="s">
        <v>233</v>
      </c>
      <c r="BM170" s="185" t="s">
        <v>377</v>
      </c>
    </row>
    <row r="171" s="2" customFormat="1" ht="16.5" customHeight="1">
      <c r="A171" s="38"/>
      <c r="B171" s="172"/>
      <c r="C171" s="173" t="s">
        <v>292</v>
      </c>
      <c r="D171" s="173" t="s">
        <v>191</v>
      </c>
      <c r="E171" s="174" t="s">
        <v>3017</v>
      </c>
      <c r="F171" s="175" t="s">
        <v>3018</v>
      </c>
      <c r="G171" s="176" t="s">
        <v>553</v>
      </c>
      <c r="H171" s="177">
        <v>42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233</v>
      </c>
      <c r="AT171" s="185" t="s">
        <v>191</v>
      </c>
      <c r="AU171" s="185" t="s">
        <v>82</v>
      </c>
      <c r="AY171" s="19" t="s">
        <v>189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233</v>
      </c>
      <c r="BM171" s="185" t="s">
        <v>381</v>
      </c>
    </row>
    <row r="172" s="2" customFormat="1" ht="16.5" customHeight="1">
      <c r="A172" s="38"/>
      <c r="B172" s="172"/>
      <c r="C172" s="173" t="s">
        <v>385</v>
      </c>
      <c r="D172" s="173" t="s">
        <v>191</v>
      </c>
      <c r="E172" s="174" t="s">
        <v>3019</v>
      </c>
      <c r="F172" s="175" t="s">
        <v>3020</v>
      </c>
      <c r="G172" s="176" t="s">
        <v>553</v>
      </c>
      <c r="H172" s="177">
        <v>4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233</v>
      </c>
      <c r="AT172" s="185" t="s">
        <v>191</v>
      </c>
      <c r="AU172" s="185" t="s">
        <v>82</v>
      </c>
      <c r="AY172" s="19" t="s">
        <v>189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233</v>
      </c>
      <c r="BM172" s="185" t="s">
        <v>388</v>
      </c>
    </row>
    <row r="173" s="2" customFormat="1" ht="21.75" customHeight="1">
      <c r="A173" s="38"/>
      <c r="B173" s="172"/>
      <c r="C173" s="173" t="s">
        <v>296</v>
      </c>
      <c r="D173" s="173" t="s">
        <v>191</v>
      </c>
      <c r="E173" s="174" t="s">
        <v>3021</v>
      </c>
      <c r="F173" s="175" t="s">
        <v>3022</v>
      </c>
      <c r="G173" s="176" t="s">
        <v>553</v>
      </c>
      <c r="H173" s="177">
        <v>1</v>
      </c>
      <c r="I173" s="178"/>
      <c r="J173" s="179">
        <f>ROUND(I173*H173,2)</f>
        <v>0</v>
      </c>
      <c r="K173" s="180"/>
      <c r="L173" s="39"/>
      <c r="M173" s="181" t="s">
        <v>1</v>
      </c>
      <c r="N173" s="182" t="s">
        <v>38</v>
      </c>
      <c r="O173" s="77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233</v>
      </c>
      <c r="AT173" s="185" t="s">
        <v>191</v>
      </c>
      <c r="AU173" s="185" t="s">
        <v>82</v>
      </c>
      <c r="AY173" s="19" t="s">
        <v>189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233</v>
      </c>
      <c r="BM173" s="185" t="s">
        <v>391</v>
      </c>
    </row>
    <row r="174" s="2" customFormat="1" ht="16.5" customHeight="1">
      <c r="A174" s="38"/>
      <c r="B174" s="172"/>
      <c r="C174" s="173" t="s">
        <v>395</v>
      </c>
      <c r="D174" s="173" t="s">
        <v>191</v>
      </c>
      <c r="E174" s="174" t="s">
        <v>3023</v>
      </c>
      <c r="F174" s="175" t="s">
        <v>3024</v>
      </c>
      <c r="G174" s="176" t="s">
        <v>553</v>
      </c>
      <c r="H174" s="177">
        <v>42</v>
      </c>
      <c r="I174" s="178"/>
      <c r="J174" s="179">
        <f>ROUND(I174*H174,2)</f>
        <v>0</v>
      </c>
      <c r="K174" s="180"/>
      <c r="L174" s="39"/>
      <c r="M174" s="181" t="s">
        <v>1</v>
      </c>
      <c r="N174" s="182" t="s">
        <v>38</v>
      </c>
      <c r="O174" s="77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5" t="s">
        <v>233</v>
      </c>
      <c r="AT174" s="185" t="s">
        <v>191</v>
      </c>
      <c r="AU174" s="185" t="s">
        <v>82</v>
      </c>
      <c r="AY174" s="19" t="s">
        <v>189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9" t="s">
        <v>80</v>
      </c>
      <c r="BK174" s="186">
        <f>ROUND(I174*H174,2)</f>
        <v>0</v>
      </c>
      <c r="BL174" s="19" t="s">
        <v>233</v>
      </c>
      <c r="BM174" s="185" t="s">
        <v>398</v>
      </c>
    </row>
    <row r="175" s="2" customFormat="1" ht="16.5" customHeight="1">
      <c r="A175" s="38"/>
      <c r="B175" s="172"/>
      <c r="C175" s="173" t="s">
        <v>300</v>
      </c>
      <c r="D175" s="173" t="s">
        <v>191</v>
      </c>
      <c r="E175" s="174" t="s">
        <v>3025</v>
      </c>
      <c r="F175" s="175" t="s">
        <v>3026</v>
      </c>
      <c r="G175" s="176" t="s">
        <v>553</v>
      </c>
      <c r="H175" s="177">
        <v>42</v>
      </c>
      <c r="I175" s="178"/>
      <c r="J175" s="179">
        <f>ROUND(I175*H175,2)</f>
        <v>0</v>
      </c>
      <c r="K175" s="180"/>
      <c r="L175" s="39"/>
      <c r="M175" s="181" t="s">
        <v>1</v>
      </c>
      <c r="N175" s="182" t="s">
        <v>38</v>
      </c>
      <c r="O175" s="77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5" t="s">
        <v>233</v>
      </c>
      <c r="AT175" s="185" t="s">
        <v>191</v>
      </c>
      <c r="AU175" s="185" t="s">
        <v>82</v>
      </c>
      <c r="AY175" s="19" t="s">
        <v>189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9" t="s">
        <v>80</v>
      </c>
      <c r="BK175" s="186">
        <f>ROUND(I175*H175,2)</f>
        <v>0</v>
      </c>
      <c r="BL175" s="19" t="s">
        <v>233</v>
      </c>
      <c r="BM175" s="185" t="s">
        <v>399</v>
      </c>
    </row>
    <row r="176" s="2" customFormat="1" ht="16.5" customHeight="1">
      <c r="A176" s="38"/>
      <c r="B176" s="172"/>
      <c r="C176" s="173" t="s">
        <v>402</v>
      </c>
      <c r="D176" s="173" t="s">
        <v>191</v>
      </c>
      <c r="E176" s="174" t="s">
        <v>3027</v>
      </c>
      <c r="F176" s="175" t="s">
        <v>3028</v>
      </c>
      <c r="G176" s="176" t="s">
        <v>553</v>
      </c>
      <c r="H176" s="177">
        <v>1</v>
      </c>
      <c r="I176" s="178"/>
      <c r="J176" s="179">
        <f>ROUND(I176*H176,2)</f>
        <v>0</v>
      </c>
      <c r="K176" s="180"/>
      <c r="L176" s="39"/>
      <c r="M176" s="181" t="s">
        <v>1</v>
      </c>
      <c r="N176" s="182" t="s">
        <v>38</v>
      </c>
      <c r="O176" s="77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5" t="s">
        <v>233</v>
      </c>
      <c r="AT176" s="185" t="s">
        <v>191</v>
      </c>
      <c r="AU176" s="185" t="s">
        <v>82</v>
      </c>
      <c r="AY176" s="19" t="s">
        <v>189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9" t="s">
        <v>80</v>
      </c>
      <c r="BK176" s="186">
        <f>ROUND(I176*H176,2)</f>
        <v>0</v>
      </c>
      <c r="BL176" s="19" t="s">
        <v>233</v>
      </c>
      <c r="BM176" s="185" t="s">
        <v>403</v>
      </c>
    </row>
    <row r="177" s="2" customFormat="1" ht="16.5" customHeight="1">
      <c r="A177" s="38"/>
      <c r="B177" s="172"/>
      <c r="C177" s="173" t="s">
        <v>303</v>
      </c>
      <c r="D177" s="173" t="s">
        <v>191</v>
      </c>
      <c r="E177" s="174" t="s">
        <v>3029</v>
      </c>
      <c r="F177" s="175" t="s">
        <v>3030</v>
      </c>
      <c r="G177" s="176" t="s">
        <v>553</v>
      </c>
      <c r="H177" s="177">
        <v>1</v>
      </c>
      <c r="I177" s="178"/>
      <c r="J177" s="179">
        <f>ROUND(I177*H177,2)</f>
        <v>0</v>
      </c>
      <c r="K177" s="180"/>
      <c r="L177" s="39"/>
      <c r="M177" s="181" t="s">
        <v>1</v>
      </c>
      <c r="N177" s="182" t="s">
        <v>38</v>
      </c>
      <c r="O177" s="77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5" t="s">
        <v>233</v>
      </c>
      <c r="AT177" s="185" t="s">
        <v>191</v>
      </c>
      <c r="AU177" s="185" t="s">
        <v>82</v>
      </c>
      <c r="AY177" s="19" t="s">
        <v>189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9" t="s">
        <v>80</v>
      </c>
      <c r="BK177" s="186">
        <f>ROUND(I177*H177,2)</f>
        <v>0</v>
      </c>
      <c r="BL177" s="19" t="s">
        <v>233</v>
      </c>
      <c r="BM177" s="185" t="s">
        <v>406</v>
      </c>
    </row>
    <row r="178" s="2" customFormat="1" ht="16.5" customHeight="1">
      <c r="A178" s="38"/>
      <c r="B178" s="172"/>
      <c r="C178" s="173" t="s">
        <v>408</v>
      </c>
      <c r="D178" s="173" t="s">
        <v>191</v>
      </c>
      <c r="E178" s="174" t="s">
        <v>3031</v>
      </c>
      <c r="F178" s="175" t="s">
        <v>3032</v>
      </c>
      <c r="G178" s="176" t="s">
        <v>553</v>
      </c>
      <c r="H178" s="177">
        <v>1</v>
      </c>
      <c r="I178" s="178"/>
      <c r="J178" s="179">
        <f>ROUND(I178*H178,2)</f>
        <v>0</v>
      </c>
      <c r="K178" s="180"/>
      <c r="L178" s="39"/>
      <c r="M178" s="181" t="s">
        <v>1</v>
      </c>
      <c r="N178" s="182" t="s">
        <v>38</v>
      </c>
      <c r="O178" s="77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5" t="s">
        <v>233</v>
      </c>
      <c r="AT178" s="185" t="s">
        <v>191</v>
      </c>
      <c r="AU178" s="185" t="s">
        <v>82</v>
      </c>
      <c r="AY178" s="19" t="s">
        <v>189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9" t="s">
        <v>80</v>
      </c>
      <c r="BK178" s="186">
        <f>ROUND(I178*H178,2)</f>
        <v>0</v>
      </c>
      <c r="BL178" s="19" t="s">
        <v>233</v>
      </c>
      <c r="BM178" s="185" t="s">
        <v>411</v>
      </c>
    </row>
    <row r="179" s="12" customFormat="1" ht="25.92" customHeight="1">
      <c r="A179" s="12"/>
      <c r="B179" s="159"/>
      <c r="C179" s="12"/>
      <c r="D179" s="160" t="s">
        <v>72</v>
      </c>
      <c r="E179" s="161" t="s">
        <v>874</v>
      </c>
      <c r="F179" s="161" t="s">
        <v>2675</v>
      </c>
      <c r="G179" s="12"/>
      <c r="H179" s="12"/>
      <c r="I179" s="162"/>
      <c r="J179" s="163">
        <f>BK179</f>
        <v>0</v>
      </c>
      <c r="K179" s="12"/>
      <c r="L179" s="159"/>
      <c r="M179" s="164"/>
      <c r="N179" s="165"/>
      <c r="O179" s="165"/>
      <c r="P179" s="166">
        <f>P180</f>
        <v>0</v>
      </c>
      <c r="Q179" s="165"/>
      <c r="R179" s="166">
        <f>R180</f>
        <v>0</v>
      </c>
      <c r="S179" s="165"/>
      <c r="T179" s="167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60" t="s">
        <v>101</v>
      </c>
      <c r="AT179" s="168" t="s">
        <v>72</v>
      </c>
      <c r="AU179" s="168" t="s">
        <v>73</v>
      </c>
      <c r="AY179" s="160" t="s">
        <v>189</v>
      </c>
      <c r="BK179" s="169">
        <f>BK180</f>
        <v>0</v>
      </c>
    </row>
    <row r="180" s="12" customFormat="1" ht="22.8" customHeight="1">
      <c r="A180" s="12"/>
      <c r="B180" s="159"/>
      <c r="C180" s="12"/>
      <c r="D180" s="160" t="s">
        <v>72</v>
      </c>
      <c r="E180" s="170" t="s">
        <v>2682</v>
      </c>
      <c r="F180" s="170" t="s">
        <v>2683</v>
      </c>
      <c r="G180" s="12"/>
      <c r="H180" s="12"/>
      <c r="I180" s="162"/>
      <c r="J180" s="171">
        <f>BK180</f>
        <v>0</v>
      </c>
      <c r="K180" s="12"/>
      <c r="L180" s="159"/>
      <c r="M180" s="164"/>
      <c r="N180" s="165"/>
      <c r="O180" s="165"/>
      <c r="P180" s="166">
        <f>P181</f>
        <v>0</v>
      </c>
      <c r="Q180" s="165"/>
      <c r="R180" s="166">
        <f>R181</f>
        <v>0</v>
      </c>
      <c r="S180" s="165"/>
      <c r="T180" s="167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0" t="s">
        <v>101</v>
      </c>
      <c r="AT180" s="168" t="s">
        <v>72</v>
      </c>
      <c r="AU180" s="168" t="s">
        <v>80</v>
      </c>
      <c r="AY180" s="160" t="s">
        <v>189</v>
      </c>
      <c r="BK180" s="169">
        <f>BK181</f>
        <v>0</v>
      </c>
    </row>
    <row r="181" s="2" customFormat="1" ht="24.15" customHeight="1">
      <c r="A181" s="38"/>
      <c r="B181" s="172"/>
      <c r="C181" s="173" t="s">
        <v>308</v>
      </c>
      <c r="D181" s="173" t="s">
        <v>191</v>
      </c>
      <c r="E181" s="174" t="s">
        <v>3033</v>
      </c>
      <c r="F181" s="175" t="s">
        <v>3034</v>
      </c>
      <c r="G181" s="176" t="s">
        <v>553</v>
      </c>
      <c r="H181" s="177">
        <v>1</v>
      </c>
      <c r="I181" s="178"/>
      <c r="J181" s="179">
        <f>ROUND(I181*H181,2)</f>
        <v>0</v>
      </c>
      <c r="K181" s="180"/>
      <c r="L181" s="39"/>
      <c r="M181" s="181" t="s">
        <v>1</v>
      </c>
      <c r="N181" s="182" t="s">
        <v>38</v>
      </c>
      <c r="O181" s="77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5" t="s">
        <v>365</v>
      </c>
      <c r="AT181" s="185" t="s">
        <v>191</v>
      </c>
      <c r="AU181" s="185" t="s">
        <v>82</v>
      </c>
      <c r="AY181" s="19" t="s">
        <v>189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9" t="s">
        <v>80</v>
      </c>
      <c r="BK181" s="186">
        <f>ROUND(I181*H181,2)</f>
        <v>0</v>
      </c>
      <c r="BL181" s="19" t="s">
        <v>365</v>
      </c>
      <c r="BM181" s="185" t="s">
        <v>415</v>
      </c>
    </row>
    <row r="182" s="12" customFormat="1" ht="25.92" customHeight="1">
      <c r="A182" s="12"/>
      <c r="B182" s="159"/>
      <c r="C182" s="12"/>
      <c r="D182" s="160" t="s">
        <v>72</v>
      </c>
      <c r="E182" s="161" t="s">
        <v>2701</v>
      </c>
      <c r="F182" s="161" t="s">
        <v>2702</v>
      </c>
      <c r="G182" s="12"/>
      <c r="H182" s="12"/>
      <c r="I182" s="162"/>
      <c r="J182" s="163">
        <f>BK182</f>
        <v>0</v>
      </c>
      <c r="K182" s="12"/>
      <c r="L182" s="159"/>
      <c r="M182" s="164"/>
      <c r="N182" s="165"/>
      <c r="O182" s="165"/>
      <c r="P182" s="166">
        <f>SUM(P183:P186)</f>
        <v>0</v>
      </c>
      <c r="Q182" s="165"/>
      <c r="R182" s="166">
        <f>SUM(R183:R186)</f>
        <v>0</v>
      </c>
      <c r="S182" s="165"/>
      <c r="T182" s="167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60" t="s">
        <v>104</v>
      </c>
      <c r="AT182" s="168" t="s">
        <v>72</v>
      </c>
      <c r="AU182" s="168" t="s">
        <v>73</v>
      </c>
      <c r="AY182" s="160" t="s">
        <v>189</v>
      </c>
      <c r="BK182" s="169">
        <f>SUM(BK183:BK186)</f>
        <v>0</v>
      </c>
    </row>
    <row r="183" s="2" customFormat="1" ht="16.5" customHeight="1">
      <c r="A183" s="38"/>
      <c r="B183" s="172"/>
      <c r="C183" s="173" t="s">
        <v>418</v>
      </c>
      <c r="D183" s="173" t="s">
        <v>191</v>
      </c>
      <c r="E183" s="174" t="s">
        <v>2875</v>
      </c>
      <c r="F183" s="175" t="s">
        <v>2876</v>
      </c>
      <c r="G183" s="176" t="s">
        <v>2705</v>
      </c>
      <c r="H183" s="177">
        <v>40</v>
      </c>
      <c r="I183" s="178"/>
      <c r="J183" s="179">
        <f>ROUND(I183*H183,2)</f>
        <v>0</v>
      </c>
      <c r="K183" s="180"/>
      <c r="L183" s="39"/>
      <c r="M183" s="181" t="s">
        <v>1</v>
      </c>
      <c r="N183" s="182" t="s">
        <v>38</v>
      </c>
      <c r="O183" s="77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5" t="s">
        <v>2706</v>
      </c>
      <c r="AT183" s="185" t="s">
        <v>191</v>
      </c>
      <c r="AU183" s="185" t="s">
        <v>80</v>
      </c>
      <c r="AY183" s="19" t="s">
        <v>189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9" t="s">
        <v>80</v>
      </c>
      <c r="BK183" s="186">
        <f>ROUND(I183*H183,2)</f>
        <v>0</v>
      </c>
      <c r="BL183" s="19" t="s">
        <v>2706</v>
      </c>
      <c r="BM183" s="185" t="s">
        <v>421</v>
      </c>
    </row>
    <row r="184" s="13" customFormat="1">
      <c r="A184" s="13"/>
      <c r="B184" s="187"/>
      <c r="C184" s="13"/>
      <c r="D184" s="188" t="s">
        <v>195</v>
      </c>
      <c r="E184" s="189" t="s">
        <v>1</v>
      </c>
      <c r="F184" s="190" t="s">
        <v>3035</v>
      </c>
      <c r="G184" s="13"/>
      <c r="H184" s="189" t="s">
        <v>1</v>
      </c>
      <c r="I184" s="191"/>
      <c r="J184" s="13"/>
      <c r="K184" s="13"/>
      <c r="L184" s="187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9" t="s">
        <v>195</v>
      </c>
      <c r="AU184" s="189" t="s">
        <v>80</v>
      </c>
      <c r="AV184" s="13" t="s">
        <v>80</v>
      </c>
      <c r="AW184" s="13" t="s">
        <v>30</v>
      </c>
      <c r="AX184" s="13" t="s">
        <v>73</v>
      </c>
      <c r="AY184" s="189" t="s">
        <v>189</v>
      </c>
    </row>
    <row r="185" s="14" customFormat="1">
      <c r="A185" s="14"/>
      <c r="B185" s="195"/>
      <c r="C185" s="14"/>
      <c r="D185" s="188" t="s">
        <v>195</v>
      </c>
      <c r="E185" s="196" t="s">
        <v>1</v>
      </c>
      <c r="F185" s="197" t="s">
        <v>300</v>
      </c>
      <c r="G185" s="14"/>
      <c r="H185" s="198">
        <v>40</v>
      </c>
      <c r="I185" s="199"/>
      <c r="J185" s="14"/>
      <c r="K185" s="14"/>
      <c r="L185" s="195"/>
      <c r="M185" s="200"/>
      <c r="N185" s="201"/>
      <c r="O185" s="201"/>
      <c r="P185" s="201"/>
      <c r="Q185" s="201"/>
      <c r="R185" s="201"/>
      <c r="S185" s="201"/>
      <c r="T185" s="20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6" t="s">
        <v>195</v>
      </c>
      <c r="AU185" s="196" t="s">
        <v>80</v>
      </c>
      <c r="AV185" s="14" t="s">
        <v>82</v>
      </c>
      <c r="AW185" s="14" t="s">
        <v>30</v>
      </c>
      <c r="AX185" s="14" t="s">
        <v>73</v>
      </c>
      <c r="AY185" s="196" t="s">
        <v>189</v>
      </c>
    </row>
    <row r="186" s="15" customFormat="1">
      <c r="A186" s="15"/>
      <c r="B186" s="203"/>
      <c r="C186" s="15"/>
      <c r="D186" s="188" t="s">
        <v>195</v>
      </c>
      <c r="E186" s="204" t="s">
        <v>1</v>
      </c>
      <c r="F186" s="205" t="s">
        <v>200</v>
      </c>
      <c r="G186" s="15"/>
      <c r="H186" s="206">
        <v>40</v>
      </c>
      <c r="I186" s="207"/>
      <c r="J186" s="15"/>
      <c r="K186" s="15"/>
      <c r="L186" s="203"/>
      <c r="M186" s="238"/>
      <c r="N186" s="239"/>
      <c r="O186" s="239"/>
      <c r="P186" s="239"/>
      <c r="Q186" s="239"/>
      <c r="R186" s="239"/>
      <c r="S186" s="239"/>
      <c r="T186" s="24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04" t="s">
        <v>195</v>
      </c>
      <c r="AU186" s="204" t="s">
        <v>80</v>
      </c>
      <c r="AV186" s="15" t="s">
        <v>104</v>
      </c>
      <c r="AW186" s="15" t="s">
        <v>30</v>
      </c>
      <c r="AX186" s="15" t="s">
        <v>80</v>
      </c>
      <c r="AY186" s="204" t="s">
        <v>189</v>
      </c>
    </row>
    <row r="187" s="2" customFormat="1" ht="6.96" customHeight="1">
      <c r="A187" s="38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39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autoFilter ref="C124:K18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3036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ROUND((SUM(BE120:BE151)),  2)</f>
        <v>0</v>
      </c>
      <c r="G33" s="38"/>
      <c r="H33" s="38"/>
      <c r="I33" s="128">
        <v>0.20999999999999999</v>
      </c>
      <c r="J33" s="127">
        <f>ROUND(((SUM(BE120:BE151))*I33),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ROUND((SUM(BF120:BF151)),  2)</f>
        <v>0</v>
      </c>
      <c r="G34" s="38"/>
      <c r="H34" s="38"/>
      <c r="I34" s="128">
        <v>0.12</v>
      </c>
      <c r="J34" s="127">
        <f>ROUND(((SUM(BF120:BF151))*I34),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ROUND((SUM(BG120:BG151)),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ROUND((SUM(BH120:BH151)),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ROUND((SUM(BI120:BI151)),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5 - Elektronická kontrola...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2949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154</v>
      </c>
      <c r="E98" s="142"/>
      <c r="F98" s="142"/>
      <c r="G98" s="142"/>
      <c r="H98" s="142"/>
      <c r="I98" s="142"/>
      <c r="J98" s="143">
        <f>J132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2492</v>
      </c>
      <c r="E99" s="146"/>
      <c r="F99" s="146"/>
      <c r="G99" s="146"/>
      <c r="H99" s="146"/>
      <c r="I99" s="146"/>
      <c r="J99" s="147">
        <f>J133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2497</v>
      </c>
      <c r="E100" s="142"/>
      <c r="F100" s="142"/>
      <c r="G100" s="142"/>
      <c r="H100" s="142"/>
      <c r="I100" s="142"/>
      <c r="J100" s="143">
        <f>J147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174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21" t="str">
        <f>E7</f>
        <v>BODARCHITEKTI202401 - KODUS Kamenice - druhá etapa-16.3.25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138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5 - Elektronická kontrola...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 xml:space="preserve"> </v>
      </c>
      <c r="G114" s="38"/>
      <c r="H114" s="38"/>
      <c r="I114" s="32" t="s">
        <v>22</v>
      </c>
      <c r="J114" s="69" t="str">
        <f>IF(J12="","",J12)</f>
        <v>10. 3. 2025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 xml:space="preserve"> </v>
      </c>
      <c r="G116" s="38"/>
      <c r="H116" s="38"/>
      <c r="I116" s="32" t="s">
        <v>29</v>
      </c>
      <c r="J116" s="36" t="str">
        <f>E21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38"/>
      <c r="E117" s="38"/>
      <c r="F117" s="27" t="str">
        <f>IF(E18="","",E18)</f>
        <v>Vyplň údaj</v>
      </c>
      <c r="G117" s="38"/>
      <c r="H117" s="38"/>
      <c r="I117" s="32" t="s">
        <v>31</v>
      </c>
      <c r="J117" s="36" t="str">
        <f>E24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48"/>
      <c r="B119" s="149"/>
      <c r="C119" s="150" t="s">
        <v>175</v>
      </c>
      <c r="D119" s="151" t="s">
        <v>58</v>
      </c>
      <c r="E119" s="151" t="s">
        <v>54</v>
      </c>
      <c r="F119" s="151" t="s">
        <v>55</v>
      </c>
      <c r="G119" s="151" t="s">
        <v>176</v>
      </c>
      <c r="H119" s="151" t="s">
        <v>177</v>
      </c>
      <c r="I119" s="151" t="s">
        <v>178</v>
      </c>
      <c r="J119" s="152" t="s">
        <v>142</v>
      </c>
      <c r="K119" s="153" t="s">
        <v>179</v>
      </c>
      <c r="L119" s="154"/>
      <c r="M119" s="86" t="s">
        <v>1</v>
      </c>
      <c r="N119" s="87" t="s">
        <v>37</v>
      </c>
      <c r="O119" s="87" t="s">
        <v>180</v>
      </c>
      <c r="P119" s="87" t="s">
        <v>181</v>
      </c>
      <c r="Q119" s="87" t="s">
        <v>182</v>
      </c>
      <c r="R119" s="87" t="s">
        <v>183</v>
      </c>
      <c r="S119" s="87" t="s">
        <v>184</v>
      </c>
      <c r="T119" s="88" t="s">
        <v>185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8"/>
      <c r="B120" s="39"/>
      <c r="C120" s="93" t="s">
        <v>186</v>
      </c>
      <c r="D120" s="38"/>
      <c r="E120" s="38"/>
      <c r="F120" s="38"/>
      <c r="G120" s="38"/>
      <c r="H120" s="38"/>
      <c r="I120" s="38"/>
      <c r="J120" s="155">
        <f>BK120</f>
        <v>0</v>
      </c>
      <c r="K120" s="38"/>
      <c r="L120" s="39"/>
      <c r="M120" s="89"/>
      <c r="N120" s="73"/>
      <c r="O120" s="90"/>
      <c r="P120" s="156">
        <f>P121+P132+P147</f>
        <v>0</v>
      </c>
      <c r="Q120" s="90"/>
      <c r="R120" s="156">
        <f>R121+R132+R147</f>
        <v>0</v>
      </c>
      <c r="S120" s="90"/>
      <c r="T120" s="157">
        <f>T121+T132+T147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72</v>
      </c>
      <c r="AU120" s="19" t="s">
        <v>144</v>
      </c>
      <c r="BK120" s="158">
        <f>BK121+BK132+BK147</f>
        <v>0</v>
      </c>
    </row>
    <row r="121" s="12" customFormat="1" ht="25.92" customHeight="1">
      <c r="A121" s="12"/>
      <c r="B121" s="159"/>
      <c r="C121" s="12"/>
      <c r="D121" s="160" t="s">
        <v>72</v>
      </c>
      <c r="E121" s="161" t="s">
        <v>2985</v>
      </c>
      <c r="F121" s="161" t="s">
        <v>2392</v>
      </c>
      <c r="G121" s="12"/>
      <c r="H121" s="12"/>
      <c r="I121" s="162"/>
      <c r="J121" s="163">
        <f>BK121</f>
        <v>0</v>
      </c>
      <c r="K121" s="12"/>
      <c r="L121" s="159"/>
      <c r="M121" s="164"/>
      <c r="N121" s="165"/>
      <c r="O121" s="165"/>
      <c r="P121" s="166">
        <f>SUM(P122:P131)</f>
        <v>0</v>
      </c>
      <c r="Q121" s="165"/>
      <c r="R121" s="166">
        <f>SUM(R122:R131)</f>
        <v>0</v>
      </c>
      <c r="S121" s="165"/>
      <c r="T121" s="167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0" t="s">
        <v>80</v>
      </c>
      <c r="AT121" s="168" t="s">
        <v>72</v>
      </c>
      <c r="AU121" s="168" t="s">
        <v>73</v>
      </c>
      <c r="AY121" s="160" t="s">
        <v>189</v>
      </c>
      <c r="BK121" s="169">
        <f>SUM(BK122:BK131)</f>
        <v>0</v>
      </c>
    </row>
    <row r="122" s="2" customFormat="1" ht="16.5" customHeight="1">
      <c r="A122" s="38"/>
      <c r="B122" s="172"/>
      <c r="C122" s="173" t="s">
        <v>80</v>
      </c>
      <c r="D122" s="173" t="s">
        <v>191</v>
      </c>
      <c r="E122" s="174" t="s">
        <v>2986</v>
      </c>
      <c r="F122" s="175" t="s">
        <v>2987</v>
      </c>
      <c r="G122" s="176" t="s">
        <v>2988</v>
      </c>
      <c r="H122" s="177">
        <v>1</v>
      </c>
      <c r="I122" s="178"/>
      <c r="J122" s="179">
        <f>ROUND(I122*H122,2)</f>
        <v>0</v>
      </c>
      <c r="K122" s="180"/>
      <c r="L122" s="39"/>
      <c r="M122" s="181" t="s">
        <v>1</v>
      </c>
      <c r="N122" s="182" t="s">
        <v>38</v>
      </c>
      <c r="O122" s="77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5" t="s">
        <v>104</v>
      </c>
      <c r="AT122" s="185" t="s">
        <v>191</v>
      </c>
      <c r="AU122" s="185" t="s">
        <v>80</v>
      </c>
      <c r="AY122" s="19" t="s">
        <v>189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9" t="s">
        <v>80</v>
      </c>
      <c r="BK122" s="186">
        <f>ROUND(I122*H122,2)</f>
        <v>0</v>
      </c>
      <c r="BL122" s="19" t="s">
        <v>104</v>
      </c>
      <c r="BM122" s="185" t="s">
        <v>82</v>
      </c>
    </row>
    <row r="123" s="2" customFormat="1" ht="16.5" customHeight="1">
      <c r="A123" s="38"/>
      <c r="B123" s="172"/>
      <c r="C123" s="173" t="s">
        <v>82</v>
      </c>
      <c r="D123" s="173" t="s">
        <v>191</v>
      </c>
      <c r="E123" s="174" t="s">
        <v>2991</v>
      </c>
      <c r="F123" s="175" t="s">
        <v>3037</v>
      </c>
      <c r="G123" s="176" t="s">
        <v>2988</v>
      </c>
      <c r="H123" s="177">
        <v>1</v>
      </c>
      <c r="I123" s="178"/>
      <c r="J123" s="179">
        <f>ROUND(I123*H123,2)</f>
        <v>0</v>
      </c>
      <c r="K123" s="180"/>
      <c r="L123" s="39"/>
      <c r="M123" s="181" t="s">
        <v>1</v>
      </c>
      <c r="N123" s="182" t="s">
        <v>38</v>
      </c>
      <c r="O123" s="77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5" t="s">
        <v>104</v>
      </c>
      <c r="AT123" s="185" t="s">
        <v>191</v>
      </c>
      <c r="AU123" s="185" t="s">
        <v>80</v>
      </c>
      <c r="AY123" s="19" t="s">
        <v>189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9" t="s">
        <v>80</v>
      </c>
      <c r="BK123" s="186">
        <f>ROUND(I123*H123,2)</f>
        <v>0</v>
      </c>
      <c r="BL123" s="19" t="s">
        <v>104</v>
      </c>
      <c r="BM123" s="185" t="s">
        <v>104</v>
      </c>
    </row>
    <row r="124" s="2" customFormat="1" ht="44.25" customHeight="1">
      <c r="A124" s="38"/>
      <c r="B124" s="172"/>
      <c r="C124" s="219" t="s">
        <v>101</v>
      </c>
      <c r="D124" s="219" t="s">
        <v>874</v>
      </c>
      <c r="E124" s="220" t="s">
        <v>2085</v>
      </c>
      <c r="F124" s="221" t="s">
        <v>3038</v>
      </c>
      <c r="G124" s="222" t="s">
        <v>2395</v>
      </c>
      <c r="H124" s="223">
        <v>1</v>
      </c>
      <c r="I124" s="224"/>
      <c r="J124" s="225">
        <f>ROUND(I124*H124,2)</f>
        <v>0</v>
      </c>
      <c r="K124" s="226"/>
      <c r="L124" s="227"/>
      <c r="M124" s="228" t="s">
        <v>1</v>
      </c>
      <c r="N124" s="229" t="s">
        <v>38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116</v>
      </c>
      <c r="AT124" s="185" t="s">
        <v>874</v>
      </c>
      <c r="AU124" s="185" t="s">
        <v>80</v>
      </c>
      <c r="AY124" s="19" t="s">
        <v>189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80</v>
      </c>
      <c r="BK124" s="186">
        <f>ROUND(I124*H124,2)</f>
        <v>0</v>
      </c>
      <c r="BL124" s="19" t="s">
        <v>104</v>
      </c>
      <c r="BM124" s="185" t="s">
        <v>110</v>
      </c>
    </row>
    <row r="125" s="2" customFormat="1" ht="16.5" customHeight="1">
      <c r="A125" s="38"/>
      <c r="B125" s="172"/>
      <c r="C125" s="219" t="s">
        <v>104</v>
      </c>
      <c r="D125" s="219" t="s">
        <v>874</v>
      </c>
      <c r="E125" s="220" t="s">
        <v>2838</v>
      </c>
      <c r="F125" s="221" t="s">
        <v>3039</v>
      </c>
      <c r="G125" s="222" t="s">
        <v>2395</v>
      </c>
      <c r="H125" s="223">
        <v>2</v>
      </c>
      <c r="I125" s="224"/>
      <c r="J125" s="225">
        <f>ROUND(I125*H125,2)</f>
        <v>0</v>
      </c>
      <c r="K125" s="226"/>
      <c r="L125" s="227"/>
      <c r="M125" s="228" t="s">
        <v>1</v>
      </c>
      <c r="N125" s="229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116</v>
      </c>
      <c r="AT125" s="185" t="s">
        <v>874</v>
      </c>
      <c r="AU125" s="185" t="s">
        <v>80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104</v>
      </c>
      <c r="BM125" s="185" t="s">
        <v>116</v>
      </c>
    </row>
    <row r="126" s="2" customFormat="1" ht="24.15" customHeight="1">
      <c r="A126" s="38"/>
      <c r="B126" s="172"/>
      <c r="C126" s="219" t="s">
        <v>107</v>
      </c>
      <c r="D126" s="219" t="s">
        <v>874</v>
      </c>
      <c r="E126" s="220" t="s">
        <v>2393</v>
      </c>
      <c r="F126" s="221" t="s">
        <v>3040</v>
      </c>
      <c r="G126" s="222" t="s">
        <v>2395</v>
      </c>
      <c r="H126" s="223">
        <v>1</v>
      </c>
      <c r="I126" s="224"/>
      <c r="J126" s="225">
        <f>ROUND(I126*H126,2)</f>
        <v>0</v>
      </c>
      <c r="K126" s="226"/>
      <c r="L126" s="227"/>
      <c r="M126" s="228" t="s">
        <v>1</v>
      </c>
      <c r="N126" s="229" t="s">
        <v>38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116</v>
      </c>
      <c r="AT126" s="185" t="s">
        <v>874</v>
      </c>
      <c r="AU126" s="185" t="s">
        <v>80</v>
      </c>
      <c r="AY126" s="19" t="s">
        <v>189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80</v>
      </c>
      <c r="BK126" s="186">
        <f>ROUND(I126*H126,2)</f>
        <v>0</v>
      </c>
      <c r="BL126" s="19" t="s">
        <v>104</v>
      </c>
      <c r="BM126" s="185" t="s">
        <v>216</v>
      </c>
    </row>
    <row r="127" s="2" customFormat="1" ht="24.15" customHeight="1">
      <c r="A127" s="38"/>
      <c r="B127" s="172"/>
      <c r="C127" s="219" t="s">
        <v>110</v>
      </c>
      <c r="D127" s="219" t="s">
        <v>874</v>
      </c>
      <c r="E127" s="220" t="s">
        <v>2396</v>
      </c>
      <c r="F127" s="221" t="s">
        <v>3041</v>
      </c>
      <c r="G127" s="222" t="s">
        <v>2395</v>
      </c>
      <c r="H127" s="223">
        <v>2</v>
      </c>
      <c r="I127" s="224"/>
      <c r="J127" s="225">
        <f>ROUND(I127*H127,2)</f>
        <v>0</v>
      </c>
      <c r="K127" s="226"/>
      <c r="L127" s="227"/>
      <c r="M127" s="228" t="s">
        <v>1</v>
      </c>
      <c r="N127" s="229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116</v>
      </c>
      <c r="AT127" s="185" t="s">
        <v>874</v>
      </c>
      <c r="AU127" s="185" t="s">
        <v>80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104</v>
      </c>
      <c r="BM127" s="185" t="s">
        <v>8</v>
      </c>
    </row>
    <row r="128" s="2" customFormat="1" ht="24.15" customHeight="1">
      <c r="A128" s="38"/>
      <c r="B128" s="172"/>
      <c r="C128" s="219" t="s">
        <v>113</v>
      </c>
      <c r="D128" s="219" t="s">
        <v>874</v>
      </c>
      <c r="E128" s="220" t="s">
        <v>2866</v>
      </c>
      <c r="F128" s="221" t="s">
        <v>3042</v>
      </c>
      <c r="G128" s="222" t="s">
        <v>2395</v>
      </c>
      <c r="H128" s="223">
        <v>1</v>
      </c>
      <c r="I128" s="224"/>
      <c r="J128" s="225">
        <f>ROUND(I128*H128,2)</f>
        <v>0</v>
      </c>
      <c r="K128" s="226"/>
      <c r="L128" s="227"/>
      <c r="M128" s="228" t="s">
        <v>1</v>
      </c>
      <c r="N128" s="229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116</v>
      </c>
      <c r="AT128" s="185" t="s">
        <v>874</v>
      </c>
      <c r="AU128" s="185" t="s">
        <v>80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104</v>
      </c>
      <c r="BM128" s="185" t="s">
        <v>229</v>
      </c>
    </row>
    <row r="129" s="2" customFormat="1" ht="24.15" customHeight="1">
      <c r="A129" s="38"/>
      <c r="B129" s="172"/>
      <c r="C129" s="219" t="s">
        <v>116</v>
      </c>
      <c r="D129" s="219" t="s">
        <v>874</v>
      </c>
      <c r="E129" s="220" t="s">
        <v>2713</v>
      </c>
      <c r="F129" s="221" t="s">
        <v>3043</v>
      </c>
      <c r="G129" s="222" t="s">
        <v>2395</v>
      </c>
      <c r="H129" s="223">
        <v>1</v>
      </c>
      <c r="I129" s="224"/>
      <c r="J129" s="225">
        <f>ROUND(I129*H129,2)</f>
        <v>0</v>
      </c>
      <c r="K129" s="226"/>
      <c r="L129" s="227"/>
      <c r="M129" s="228" t="s">
        <v>1</v>
      </c>
      <c r="N129" s="229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116</v>
      </c>
      <c r="AT129" s="185" t="s">
        <v>874</v>
      </c>
      <c r="AU129" s="185" t="s">
        <v>80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104</v>
      </c>
      <c r="BM129" s="185" t="s">
        <v>233</v>
      </c>
    </row>
    <row r="130" s="2" customFormat="1" ht="21.75" customHeight="1">
      <c r="A130" s="38"/>
      <c r="B130" s="172"/>
      <c r="C130" s="219" t="s">
        <v>236</v>
      </c>
      <c r="D130" s="219" t="s">
        <v>874</v>
      </c>
      <c r="E130" s="220" t="s">
        <v>2715</v>
      </c>
      <c r="F130" s="221" t="s">
        <v>3044</v>
      </c>
      <c r="G130" s="222" t="s">
        <v>2395</v>
      </c>
      <c r="H130" s="223">
        <v>1</v>
      </c>
      <c r="I130" s="224"/>
      <c r="J130" s="225">
        <f>ROUND(I130*H130,2)</f>
        <v>0</v>
      </c>
      <c r="K130" s="226"/>
      <c r="L130" s="227"/>
      <c r="M130" s="228" t="s">
        <v>1</v>
      </c>
      <c r="N130" s="229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116</v>
      </c>
      <c r="AT130" s="185" t="s">
        <v>874</v>
      </c>
      <c r="AU130" s="185" t="s">
        <v>80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104</v>
      </c>
      <c r="BM130" s="185" t="s">
        <v>239</v>
      </c>
    </row>
    <row r="131" s="2" customFormat="1" ht="24.15" customHeight="1">
      <c r="A131" s="38"/>
      <c r="B131" s="172"/>
      <c r="C131" s="219" t="s">
        <v>216</v>
      </c>
      <c r="D131" s="219" t="s">
        <v>874</v>
      </c>
      <c r="E131" s="220" t="s">
        <v>2717</v>
      </c>
      <c r="F131" s="221" t="s">
        <v>3045</v>
      </c>
      <c r="G131" s="222" t="s">
        <v>2395</v>
      </c>
      <c r="H131" s="223">
        <v>20</v>
      </c>
      <c r="I131" s="224"/>
      <c r="J131" s="225">
        <f>ROUND(I131*H131,2)</f>
        <v>0</v>
      </c>
      <c r="K131" s="226"/>
      <c r="L131" s="227"/>
      <c r="M131" s="228" t="s">
        <v>1</v>
      </c>
      <c r="N131" s="229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116</v>
      </c>
      <c r="AT131" s="185" t="s">
        <v>874</v>
      </c>
      <c r="AU131" s="185" t="s">
        <v>80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104</v>
      </c>
      <c r="BM131" s="185" t="s">
        <v>248</v>
      </c>
    </row>
    <row r="132" s="12" customFormat="1" ht="25.92" customHeight="1">
      <c r="A132" s="12"/>
      <c r="B132" s="159"/>
      <c r="C132" s="12"/>
      <c r="D132" s="160" t="s">
        <v>72</v>
      </c>
      <c r="E132" s="161" t="s">
        <v>978</v>
      </c>
      <c r="F132" s="161" t="s">
        <v>979</v>
      </c>
      <c r="G132" s="12"/>
      <c r="H132" s="12"/>
      <c r="I132" s="162"/>
      <c r="J132" s="163">
        <f>BK132</f>
        <v>0</v>
      </c>
      <c r="K132" s="12"/>
      <c r="L132" s="159"/>
      <c r="M132" s="164"/>
      <c r="N132" s="165"/>
      <c r="O132" s="165"/>
      <c r="P132" s="166">
        <f>P133</f>
        <v>0</v>
      </c>
      <c r="Q132" s="165"/>
      <c r="R132" s="166">
        <f>R133</f>
        <v>0</v>
      </c>
      <c r="S132" s="165"/>
      <c r="T132" s="167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82</v>
      </c>
      <c r="AT132" s="168" t="s">
        <v>72</v>
      </c>
      <c r="AU132" s="168" t="s">
        <v>73</v>
      </c>
      <c r="AY132" s="160" t="s">
        <v>189</v>
      </c>
      <c r="BK132" s="169">
        <f>BK133</f>
        <v>0</v>
      </c>
    </row>
    <row r="133" s="12" customFormat="1" ht="22.8" customHeight="1">
      <c r="A133" s="12"/>
      <c r="B133" s="159"/>
      <c r="C133" s="12"/>
      <c r="D133" s="160" t="s">
        <v>72</v>
      </c>
      <c r="E133" s="170" t="s">
        <v>1854</v>
      </c>
      <c r="F133" s="170" t="s">
        <v>2659</v>
      </c>
      <c r="G133" s="12"/>
      <c r="H133" s="12"/>
      <c r="I133" s="162"/>
      <c r="J133" s="171">
        <f>BK133</f>
        <v>0</v>
      </c>
      <c r="K133" s="12"/>
      <c r="L133" s="159"/>
      <c r="M133" s="164"/>
      <c r="N133" s="165"/>
      <c r="O133" s="165"/>
      <c r="P133" s="166">
        <f>SUM(P134:P146)</f>
        <v>0</v>
      </c>
      <c r="Q133" s="165"/>
      <c r="R133" s="166">
        <f>SUM(R134:R146)</f>
        <v>0</v>
      </c>
      <c r="S133" s="165"/>
      <c r="T133" s="167">
        <f>SUM(T134:T146)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0" t="s">
        <v>82</v>
      </c>
      <c r="AT133" s="168" t="s">
        <v>72</v>
      </c>
      <c r="AU133" s="168" t="s">
        <v>80</v>
      </c>
      <c r="AY133" s="160" t="s">
        <v>189</v>
      </c>
      <c r="BK133" s="169">
        <f>SUM(BK134:BK146)</f>
        <v>0</v>
      </c>
    </row>
    <row r="134" s="2" customFormat="1" ht="21.75" customHeight="1">
      <c r="A134" s="38"/>
      <c r="B134" s="172"/>
      <c r="C134" s="173" t="s">
        <v>251</v>
      </c>
      <c r="D134" s="173" t="s">
        <v>191</v>
      </c>
      <c r="E134" s="174" t="s">
        <v>2845</v>
      </c>
      <c r="F134" s="175" t="s">
        <v>2846</v>
      </c>
      <c r="G134" s="176" t="s">
        <v>228</v>
      </c>
      <c r="H134" s="177">
        <v>150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233</v>
      </c>
      <c r="AT134" s="185" t="s">
        <v>191</v>
      </c>
      <c r="AU134" s="185" t="s">
        <v>82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233</v>
      </c>
      <c r="BM134" s="185" t="s">
        <v>254</v>
      </c>
    </row>
    <row r="135" s="14" customFormat="1">
      <c r="A135" s="14"/>
      <c r="B135" s="195"/>
      <c r="C135" s="14"/>
      <c r="D135" s="188" t="s">
        <v>195</v>
      </c>
      <c r="E135" s="196" t="s">
        <v>1</v>
      </c>
      <c r="F135" s="197" t="s">
        <v>611</v>
      </c>
      <c r="G135" s="14"/>
      <c r="H135" s="198">
        <v>150</v>
      </c>
      <c r="I135" s="199"/>
      <c r="J135" s="14"/>
      <c r="K135" s="14"/>
      <c r="L135" s="195"/>
      <c r="M135" s="200"/>
      <c r="N135" s="201"/>
      <c r="O135" s="201"/>
      <c r="P135" s="201"/>
      <c r="Q135" s="201"/>
      <c r="R135" s="201"/>
      <c r="S135" s="201"/>
      <c r="T135" s="20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6" t="s">
        <v>195</v>
      </c>
      <c r="AU135" s="196" t="s">
        <v>82</v>
      </c>
      <c r="AV135" s="14" t="s">
        <v>82</v>
      </c>
      <c r="AW135" s="14" t="s">
        <v>30</v>
      </c>
      <c r="AX135" s="14" t="s">
        <v>73</v>
      </c>
      <c r="AY135" s="196" t="s">
        <v>189</v>
      </c>
    </row>
    <row r="136" s="15" customFormat="1">
      <c r="A136" s="15"/>
      <c r="B136" s="203"/>
      <c r="C136" s="15"/>
      <c r="D136" s="188" t="s">
        <v>195</v>
      </c>
      <c r="E136" s="204" t="s">
        <v>1</v>
      </c>
      <c r="F136" s="205" t="s">
        <v>200</v>
      </c>
      <c r="G136" s="15"/>
      <c r="H136" s="206">
        <v>150</v>
      </c>
      <c r="I136" s="207"/>
      <c r="J136" s="15"/>
      <c r="K136" s="15"/>
      <c r="L136" s="203"/>
      <c r="M136" s="208"/>
      <c r="N136" s="209"/>
      <c r="O136" s="209"/>
      <c r="P136" s="209"/>
      <c r="Q136" s="209"/>
      <c r="R136" s="209"/>
      <c r="S136" s="209"/>
      <c r="T136" s="21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4" t="s">
        <v>195</v>
      </c>
      <c r="AU136" s="204" t="s">
        <v>82</v>
      </c>
      <c r="AV136" s="15" t="s">
        <v>104</v>
      </c>
      <c r="AW136" s="15" t="s">
        <v>30</v>
      </c>
      <c r="AX136" s="15" t="s">
        <v>80</v>
      </c>
      <c r="AY136" s="204" t="s">
        <v>189</v>
      </c>
    </row>
    <row r="137" s="2" customFormat="1" ht="16.5" customHeight="1">
      <c r="A137" s="38"/>
      <c r="B137" s="172"/>
      <c r="C137" s="219" t="s">
        <v>8</v>
      </c>
      <c r="D137" s="219" t="s">
        <v>874</v>
      </c>
      <c r="E137" s="220" t="s">
        <v>3046</v>
      </c>
      <c r="F137" s="221" t="s">
        <v>3047</v>
      </c>
      <c r="G137" s="222" t="s">
        <v>228</v>
      </c>
      <c r="H137" s="223">
        <v>100</v>
      </c>
      <c r="I137" s="224"/>
      <c r="J137" s="225">
        <f>ROUND(I137*H137,2)</f>
        <v>0</v>
      </c>
      <c r="K137" s="226"/>
      <c r="L137" s="227"/>
      <c r="M137" s="228" t="s">
        <v>1</v>
      </c>
      <c r="N137" s="229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281</v>
      </c>
      <c r="AT137" s="185" t="s">
        <v>874</v>
      </c>
      <c r="AU137" s="185" t="s">
        <v>82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233</v>
      </c>
      <c r="BM137" s="185" t="s">
        <v>257</v>
      </c>
    </row>
    <row r="138" s="2" customFormat="1" ht="16.5" customHeight="1">
      <c r="A138" s="38"/>
      <c r="B138" s="172"/>
      <c r="C138" s="219" t="s">
        <v>262</v>
      </c>
      <c r="D138" s="219" t="s">
        <v>874</v>
      </c>
      <c r="E138" s="220" t="s">
        <v>3048</v>
      </c>
      <c r="F138" s="221" t="s">
        <v>3049</v>
      </c>
      <c r="G138" s="222" t="s">
        <v>228</v>
      </c>
      <c r="H138" s="223">
        <v>20</v>
      </c>
      <c r="I138" s="224"/>
      <c r="J138" s="225">
        <f>ROUND(I138*H138,2)</f>
        <v>0</v>
      </c>
      <c r="K138" s="226"/>
      <c r="L138" s="227"/>
      <c r="M138" s="228" t="s">
        <v>1</v>
      </c>
      <c r="N138" s="229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281</v>
      </c>
      <c r="AT138" s="185" t="s">
        <v>874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233</v>
      </c>
      <c r="BM138" s="185" t="s">
        <v>265</v>
      </c>
    </row>
    <row r="139" s="2" customFormat="1" ht="16.5" customHeight="1">
      <c r="A139" s="38"/>
      <c r="B139" s="172"/>
      <c r="C139" s="219" t="s">
        <v>229</v>
      </c>
      <c r="D139" s="219" t="s">
        <v>874</v>
      </c>
      <c r="E139" s="220" t="s">
        <v>3050</v>
      </c>
      <c r="F139" s="221" t="s">
        <v>3051</v>
      </c>
      <c r="G139" s="222" t="s">
        <v>228</v>
      </c>
      <c r="H139" s="223">
        <v>30</v>
      </c>
      <c r="I139" s="224"/>
      <c r="J139" s="225">
        <f>ROUND(I139*H139,2)</f>
        <v>0</v>
      </c>
      <c r="K139" s="226"/>
      <c r="L139" s="227"/>
      <c r="M139" s="228" t="s">
        <v>1</v>
      </c>
      <c r="N139" s="229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281</v>
      </c>
      <c r="AT139" s="185" t="s">
        <v>874</v>
      </c>
      <c r="AU139" s="185" t="s">
        <v>82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233</v>
      </c>
      <c r="BM139" s="185" t="s">
        <v>272</v>
      </c>
    </row>
    <row r="140" s="2" customFormat="1" ht="16.5" customHeight="1">
      <c r="A140" s="38"/>
      <c r="B140" s="172"/>
      <c r="C140" s="173" t="s">
        <v>275</v>
      </c>
      <c r="D140" s="173" t="s">
        <v>191</v>
      </c>
      <c r="E140" s="174" t="s">
        <v>3052</v>
      </c>
      <c r="F140" s="175" t="s">
        <v>3053</v>
      </c>
      <c r="G140" s="176" t="s">
        <v>553</v>
      </c>
      <c r="H140" s="177">
        <v>2</v>
      </c>
      <c r="I140" s="178"/>
      <c r="J140" s="179">
        <f>ROUND(I140*H140,2)</f>
        <v>0</v>
      </c>
      <c r="K140" s="180"/>
      <c r="L140" s="39"/>
      <c r="M140" s="181" t="s">
        <v>1</v>
      </c>
      <c r="N140" s="182" t="s">
        <v>38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233</v>
      </c>
      <c r="AT140" s="185" t="s">
        <v>191</v>
      </c>
      <c r="AU140" s="185" t="s">
        <v>82</v>
      </c>
      <c r="AY140" s="19" t="s">
        <v>189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80</v>
      </c>
      <c r="BK140" s="186">
        <f>ROUND(I140*H140,2)</f>
        <v>0</v>
      </c>
      <c r="BL140" s="19" t="s">
        <v>233</v>
      </c>
      <c r="BM140" s="185" t="s">
        <v>278</v>
      </c>
    </row>
    <row r="141" s="2" customFormat="1" ht="16.5" customHeight="1">
      <c r="A141" s="38"/>
      <c r="B141" s="172"/>
      <c r="C141" s="173" t="s">
        <v>233</v>
      </c>
      <c r="D141" s="173" t="s">
        <v>191</v>
      </c>
      <c r="E141" s="174" t="s">
        <v>3054</v>
      </c>
      <c r="F141" s="175" t="s">
        <v>3055</v>
      </c>
      <c r="G141" s="176" t="s">
        <v>553</v>
      </c>
      <c r="H141" s="177">
        <v>1</v>
      </c>
      <c r="I141" s="178"/>
      <c r="J141" s="179">
        <f>ROUND(I141*H141,2)</f>
        <v>0</v>
      </c>
      <c r="K141" s="180"/>
      <c r="L141" s="39"/>
      <c r="M141" s="181" t="s">
        <v>1</v>
      </c>
      <c r="N141" s="182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233</v>
      </c>
      <c r="AT141" s="185" t="s">
        <v>191</v>
      </c>
      <c r="AU141" s="185" t="s">
        <v>82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233</v>
      </c>
      <c r="BM141" s="185" t="s">
        <v>281</v>
      </c>
    </row>
    <row r="142" s="2" customFormat="1" ht="16.5" customHeight="1">
      <c r="A142" s="38"/>
      <c r="B142" s="172"/>
      <c r="C142" s="173" t="s">
        <v>285</v>
      </c>
      <c r="D142" s="173" t="s">
        <v>191</v>
      </c>
      <c r="E142" s="174" t="s">
        <v>3009</v>
      </c>
      <c r="F142" s="175" t="s">
        <v>3010</v>
      </c>
      <c r="G142" s="176" t="s">
        <v>553</v>
      </c>
      <c r="H142" s="177">
        <v>1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233</v>
      </c>
      <c r="AT142" s="185" t="s">
        <v>191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233</v>
      </c>
      <c r="BM142" s="185" t="s">
        <v>288</v>
      </c>
    </row>
    <row r="143" s="2" customFormat="1" ht="16.5" customHeight="1">
      <c r="A143" s="38"/>
      <c r="B143" s="172"/>
      <c r="C143" s="173" t="s">
        <v>239</v>
      </c>
      <c r="D143" s="173" t="s">
        <v>191</v>
      </c>
      <c r="E143" s="174" t="s">
        <v>3025</v>
      </c>
      <c r="F143" s="175" t="s">
        <v>3026</v>
      </c>
      <c r="G143" s="176" t="s">
        <v>553</v>
      </c>
      <c r="H143" s="177">
        <v>2</v>
      </c>
      <c r="I143" s="178"/>
      <c r="J143" s="179">
        <f>ROUND(I143*H143,2)</f>
        <v>0</v>
      </c>
      <c r="K143" s="180"/>
      <c r="L143" s="39"/>
      <c r="M143" s="181" t="s">
        <v>1</v>
      </c>
      <c r="N143" s="182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233</v>
      </c>
      <c r="AT143" s="185" t="s">
        <v>191</v>
      </c>
      <c r="AU143" s="185" t="s">
        <v>82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233</v>
      </c>
      <c r="BM143" s="185" t="s">
        <v>292</v>
      </c>
    </row>
    <row r="144" s="2" customFormat="1" ht="16.5" customHeight="1">
      <c r="A144" s="38"/>
      <c r="B144" s="172"/>
      <c r="C144" s="173" t="s">
        <v>293</v>
      </c>
      <c r="D144" s="173" t="s">
        <v>191</v>
      </c>
      <c r="E144" s="174" t="s">
        <v>3027</v>
      </c>
      <c r="F144" s="175" t="s">
        <v>3028</v>
      </c>
      <c r="G144" s="176" t="s">
        <v>553</v>
      </c>
      <c r="H144" s="177">
        <v>1</v>
      </c>
      <c r="I144" s="178"/>
      <c r="J144" s="179">
        <f>ROUND(I144*H144,2)</f>
        <v>0</v>
      </c>
      <c r="K144" s="180"/>
      <c r="L144" s="39"/>
      <c r="M144" s="181" t="s">
        <v>1</v>
      </c>
      <c r="N144" s="182" t="s">
        <v>38</v>
      </c>
      <c r="O144" s="77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5" t="s">
        <v>233</v>
      </c>
      <c r="AT144" s="185" t="s">
        <v>191</v>
      </c>
      <c r="AU144" s="185" t="s">
        <v>82</v>
      </c>
      <c r="AY144" s="19" t="s">
        <v>189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9" t="s">
        <v>80</v>
      </c>
      <c r="BK144" s="186">
        <f>ROUND(I144*H144,2)</f>
        <v>0</v>
      </c>
      <c r="BL144" s="19" t="s">
        <v>233</v>
      </c>
      <c r="BM144" s="185" t="s">
        <v>296</v>
      </c>
    </row>
    <row r="145" s="2" customFormat="1" ht="16.5" customHeight="1">
      <c r="A145" s="38"/>
      <c r="B145" s="172"/>
      <c r="C145" s="173" t="s">
        <v>248</v>
      </c>
      <c r="D145" s="173" t="s">
        <v>191</v>
      </c>
      <c r="E145" s="174" t="s">
        <v>3031</v>
      </c>
      <c r="F145" s="175" t="s">
        <v>3032</v>
      </c>
      <c r="G145" s="176" t="s">
        <v>553</v>
      </c>
      <c r="H145" s="177">
        <v>1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233</v>
      </c>
      <c r="AT145" s="185" t="s">
        <v>191</v>
      </c>
      <c r="AU145" s="185" t="s">
        <v>82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233</v>
      </c>
      <c r="BM145" s="185" t="s">
        <v>300</v>
      </c>
    </row>
    <row r="146" s="2" customFormat="1" ht="21.75" customHeight="1">
      <c r="A146" s="38"/>
      <c r="B146" s="172"/>
      <c r="C146" s="173" t="s">
        <v>7</v>
      </c>
      <c r="D146" s="173" t="s">
        <v>191</v>
      </c>
      <c r="E146" s="174" t="s">
        <v>3056</v>
      </c>
      <c r="F146" s="175" t="s">
        <v>3057</v>
      </c>
      <c r="G146" s="176" t="s">
        <v>553</v>
      </c>
      <c r="H146" s="177">
        <v>2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233</v>
      </c>
      <c r="AT146" s="185" t="s">
        <v>191</v>
      </c>
      <c r="AU146" s="185" t="s">
        <v>82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233</v>
      </c>
      <c r="BM146" s="185" t="s">
        <v>303</v>
      </c>
    </row>
    <row r="147" s="12" customFormat="1" ht="25.92" customHeight="1">
      <c r="A147" s="12"/>
      <c r="B147" s="159"/>
      <c r="C147" s="12"/>
      <c r="D147" s="160" t="s">
        <v>72</v>
      </c>
      <c r="E147" s="161" t="s">
        <v>2701</v>
      </c>
      <c r="F147" s="161" t="s">
        <v>2702</v>
      </c>
      <c r="G147" s="12"/>
      <c r="H147" s="12"/>
      <c r="I147" s="162"/>
      <c r="J147" s="163">
        <f>BK147</f>
        <v>0</v>
      </c>
      <c r="K147" s="12"/>
      <c r="L147" s="159"/>
      <c r="M147" s="164"/>
      <c r="N147" s="165"/>
      <c r="O147" s="165"/>
      <c r="P147" s="166">
        <f>SUM(P148:P151)</f>
        <v>0</v>
      </c>
      <c r="Q147" s="165"/>
      <c r="R147" s="166">
        <f>SUM(R148:R151)</f>
        <v>0</v>
      </c>
      <c r="S147" s="165"/>
      <c r="T147" s="167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0" t="s">
        <v>104</v>
      </c>
      <c r="AT147" s="168" t="s">
        <v>72</v>
      </c>
      <c r="AU147" s="168" t="s">
        <v>73</v>
      </c>
      <c r="AY147" s="160" t="s">
        <v>189</v>
      </c>
      <c r="BK147" s="169">
        <f>SUM(BK148:BK151)</f>
        <v>0</v>
      </c>
    </row>
    <row r="148" s="2" customFormat="1" ht="16.5" customHeight="1">
      <c r="A148" s="38"/>
      <c r="B148" s="172"/>
      <c r="C148" s="173" t="s">
        <v>254</v>
      </c>
      <c r="D148" s="173" t="s">
        <v>191</v>
      </c>
      <c r="E148" s="174" t="s">
        <v>2875</v>
      </c>
      <c r="F148" s="175" t="s">
        <v>2876</v>
      </c>
      <c r="G148" s="176" t="s">
        <v>2705</v>
      </c>
      <c r="H148" s="177">
        <v>10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2706</v>
      </c>
      <c r="AT148" s="185" t="s">
        <v>191</v>
      </c>
      <c r="AU148" s="185" t="s">
        <v>80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2706</v>
      </c>
      <c r="BM148" s="185" t="s">
        <v>308</v>
      </c>
    </row>
    <row r="149" s="13" customFormat="1">
      <c r="A149" s="13"/>
      <c r="B149" s="187"/>
      <c r="C149" s="13"/>
      <c r="D149" s="188" t="s">
        <v>195</v>
      </c>
      <c r="E149" s="189" t="s">
        <v>1</v>
      </c>
      <c r="F149" s="190" t="s">
        <v>3035</v>
      </c>
      <c r="G149" s="13"/>
      <c r="H149" s="189" t="s">
        <v>1</v>
      </c>
      <c r="I149" s="191"/>
      <c r="J149" s="13"/>
      <c r="K149" s="13"/>
      <c r="L149" s="187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195</v>
      </c>
      <c r="AU149" s="189" t="s">
        <v>80</v>
      </c>
      <c r="AV149" s="13" t="s">
        <v>80</v>
      </c>
      <c r="AW149" s="13" t="s">
        <v>30</v>
      </c>
      <c r="AX149" s="13" t="s">
        <v>73</v>
      </c>
      <c r="AY149" s="189" t="s">
        <v>189</v>
      </c>
    </row>
    <row r="150" s="14" customFormat="1">
      <c r="A150" s="14"/>
      <c r="B150" s="195"/>
      <c r="C150" s="14"/>
      <c r="D150" s="188" t="s">
        <v>195</v>
      </c>
      <c r="E150" s="196" t="s">
        <v>1</v>
      </c>
      <c r="F150" s="197" t="s">
        <v>216</v>
      </c>
      <c r="G150" s="14"/>
      <c r="H150" s="198">
        <v>10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195</v>
      </c>
      <c r="AU150" s="196" t="s">
        <v>80</v>
      </c>
      <c r="AV150" s="14" t="s">
        <v>82</v>
      </c>
      <c r="AW150" s="14" t="s">
        <v>30</v>
      </c>
      <c r="AX150" s="14" t="s">
        <v>73</v>
      </c>
      <c r="AY150" s="196" t="s">
        <v>189</v>
      </c>
    </row>
    <row r="151" s="15" customFormat="1">
      <c r="A151" s="15"/>
      <c r="B151" s="203"/>
      <c r="C151" s="15"/>
      <c r="D151" s="188" t="s">
        <v>195</v>
      </c>
      <c r="E151" s="204" t="s">
        <v>1</v>
      </c>
      <c r="F151" s="205" t="s">
        <v>200</v>
      </c>
      <c r="G151" s="15"/>
      <c r="H151" s="206">
        <v>10</v>
      </c>
      <c r="I151" s="207"/>
      <c r="J151" s="15"/>
      <c r="K151" s="15"/>
      <c r="L151" s="203"/>
      <c r="M151" s="238"/>
      <c r="N151" s="239"/>
      <c r="O151" s="239"/>
      <c r="P151" s="239"/>
      <c r="Q151" s="239"/>
      <c r="R151" s="239"/>
      <c r="S151" s="239"/>
      <c r="T151" s="24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4" t="s">
        <v>195</v>
      </c>
      <c r="AU151" s="204" t="s">
        <v>80</v>
      </c>
      <c r="AV151" s="15" t="s">
        <v>104</v>
      </c>
      <c r="AW151" s="15" t="s">
        <v>30</v>
      </c>
      <c r="AX151" s="15" t="s">
        <v>80</v>
      </c>
      <c r="AY151" s="204" t="s">
        <v>189</v>
      </c>
    </row>
    <row r="152" s="2" customFormat="1" ht="6.96" customHeight="1">
      <c r="A152" s="38"/>
      <c r="B152" s="60"/>
      <c r="C152" s="61"/>
      <c r="D152" s="61"/>
      <c r="E152" s="61"/>
      <c r="F152" s="61"/>
      <c r="G152" s="61"/>
      <c r="H152" s="61"/>
      <c r="I152" s="61"/>
      <c r="J152" s="61"/>
      <c r="K152" s="61"/>
      <c r="L152" s="39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3058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ROUND((SUM(BE122:BE152)),  2)</f>
        <v>0</v>
      </c>
      <c r="G33" s="38"/>
      <c r="H33" s="38"/>
      <c r="I33" s="128">
        <v>0.20999999999999999</v>
      </c>
      <c r="J33" s="127">
        <f>ROUND(((SUM(BE122:BE152))*I33),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ROUND((SUM(BF122:BF152)),  2)</f>
        <v>0</v>
      </c>
      <c r="G34" s="38"/>
      <c r="H34" s="38"/>
      <c r="I34" s="128">
        <v>0.12</v>
      </c>
      <c r="J34" s="127">
        <f>ROUND(((SUM(BF122:BF152))*I34),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ROUND((SUM(BG122:BG152)),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ROUND((SUM(BH122:BH152)),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ROUND((SUM(BI122:BI152)),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 xml:space="preserve">6 - Domovní  videotelefon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2947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3059</v>
      </c>
      <c r="E98" s="142"/>
      <c r="F98" s="142"/>
      <c r="G98" s="142"/>
      <c r="H98" s="142"/>
      <c r="I98" s="142"/>
      <c r="J98" s="143">
        <f>J132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154</v>
      </c>
      <c r="E99" s="142"/>
      <c r="F99" s="142"/>
      <c r="G99" s="142"/>
      <c r="H99" s="142"/>
      <c r="I99" s="142"/>
      <c r="J99" s="143">
        <f>J136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159</v>
      </c>
      <c r="E100" s="146"/>
      <c r="F100" s="146"/>
      <c r="G100" s="146"/>
      <c r="H100" s="146"/>
      <c r="I100" s="146"/>
      <c r="J100" s="147">
        <f>J137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2492</v>
      </c>
      <c r="E101" s="146"/>
      <c r="F101" s="146"/>
      <c r="G101" s="146"/>
      <c r="H101" s="146"/>
      <c r="I101" s="146"/>
      <c r="J101" s="147">
        <f>J144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0"/>
      <c r="C102" s="9"/>
      <c r="D102" s="141" t="s">
        <v>2497</v>
      </c>
      <c r="E102" s="142"/>
      <c r="F102" s="142"/>
      <c r="G102" s="142"/>
      <c r="H102" s="142"/>
      <c r="I102" s="142"/>
      <c r="J102" s="143">
        <f>J148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174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1" t="str">
        <f>E7</f>
        <v>BODARCHITEKTI202401 - KODUS Kamenice - druhá etapa-16.3.25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138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 xml:space="preserve">6 - Domovní  videotelefon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F12</f>
        <v xml:space="preserve"> </v>
      </c>
      <c r="G116" s="38"/>
      <c r="H116" s="38"/>
      <c r="I116" s="32" t="s">
        <v>22</v>
      </c>
      <c r="J116" s="69" t="str">
        <f>IF(J12="","",J12)</f>
        <v>10. 3. 2025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38"/>
      <c r="E118" s="38"/>
      <c r="F118" s="27" t="str">
        <f>E15</f>
        <v xml:space="preserve"> </v>
      </c>
      <c r="G118" s="38"/>
      <c r="H118" s="38"/>
      <c r="I118" s="32" t="s">
        <v>29</v>
      </c>
      <c r="J118" s="36" t="str">
        <f>E21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38"/>
      <c r="E119" s="38"/>
      <c r="F119" s="27" t="str">
        <f>IF(E18="","",E18)</f>
        <v>Vyplň údaj</v>
      </c>
      <c r="G119" s="38"/>
      <c r="H119" s="38"/>
      <c r="I119" s="32" t="s">
        <v>31</v>
      </c>
      <c r="J119" s="36" t="str">
        <f>E24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48"/>
      <c r="B121" s="149"/>
      <c r="C121" s="150" t="s">
        <v>175</v>
      </c>
      <c r="D121" s="151" t="s">
        <v>58</v>
      </c>
      <c r="E121" s="151" t="s">
        <v>54</v>
      </c>
      <c r="F121" s="151" t="s">
        <v>55</v>
      </c>
      <c r="G121" s="151" t="s">
        <v>176</v>
      </c>
      <c r="H121" s="151" t="s">
        <v>177</v>
      </c>
      <c r="I121" s="151" t="s">
        <v>178</v>
      </c>
      <c r="J121" s="152" t="s">
        <v>142</v>
      </c>
      <c r="K121" s="153" t="s">
        <v>179</v>
      </c>
      <c r="L121" s="154"/>
      <c r="M121" s="86" t="s">
        <v>1</v>
      </c>
      <c r="N121" s="87" t="s">
        <v>37</v>
      </c>
      <c r="O121" s="87" t="s">
        <v>180</v>
      </c>
      <c r="P121" s="87" t="s">
        <v>181</v>
      </c>
      <c r="Q121" s="87" t="s">
        <v>182</v>
      </c>
      <c r="R121" s="87" t="s">
        <v>183</v>
      </c>
      <c r="S121" s="87" t="s">
        <v>184</v>
      </c>
      <c r="T121" s="88" t="s">
        <v>185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8"/>
      <c r="B122" s="39"/>
      <c r="C122" s="93" t="s">
        <v>186</v>
      </c>
      <c r="D122" s="38"/>
      <c r="E122" s="38"/>
      <c r="F122" s="38"/>
      <c r="G122" s="38"/>
      <c r="H122" s="38"/>
      <c r="I122" s="38"/>
      <c r="J122" s="155">
        <f>BK122</f>
        <v>0</v>
      </c>
      <c r="K122" s="38"/>
      <c r="L122" s="39"/>
      <c r="M122" s="89"/>
      <c r="N122" s="73"/>
      <c r="O122" s="90"/>
      <c r="P122" s="156">
        <f>P123+P132+P136+P148</f>
        <v>0</v>
      </c>
      <c r="Q122" s="90"/>
      <c r="R122" s="156">
        <f>R123+R132+R136+R148</f>
        <v>0</v>
      </c>
      <c r="S122" s="90"/>
      <c r="T122" s="157">
        <f>T123+T132+T136+T148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72</v>
      </c>
      <c r="AU122" s="19" t="s">
        <v>144</v>
      </c>
      <c r="BK122" s="158">
        <f>BK123+BK132+BK136+BK148</f>
        <v>0</v>
      </c>
    </row>
    <row r="123" s="12" customFormat="1" ht="25.92" customHeight="1">
      <c r="A123" s="12"/>
      <c r="B123" s="159"/>
      <c r="C123" s="12"/>
      <c r="D123" s="160" t="s">
        <v>72</v>
      </c>
      <c r="E123" s="161" t="s">
        <v>2950</v>
      </c>
      <c r="F123" s="161" t="s">
        <v>2951</v>
      </c>
      <c r="G123" s="12"/>
      <c r="H123" s="12"/>
      <c r="I123" s="162"/>
      <c r="J123" s="163">
        <f>BK123</f>
        <v>0</v>
      </c>
      <c r="K123" s="12"/>
      <c r="L123" s="159"/>
      <c r="M123" s="164"/>
      <c r="N123" s="165"/>
      <c r="O123" s="165"/>
      <c r="P123" s="166">
        <f>SUM(P124:P131)</f>
        <v>0</v>
      </c>
      <c r="Q123" s="165"/>
      <c r="R123" s="166">
        <f>SUM(R124:R131)</f>
        <v>0</v>
      </c>
      <c r="S123" s="165"/>
      <c r="T123" s="167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80</v>
      </c>
      <c r="AT123" s="168" t="s">
        <v>72</v>
      </c>
      <c r="AU123" s="168" t="s">
        <v>73</v>
      </c>
      <c r="AY123" s="160" t="s">
        <v>189</v>
      </c>
      <c r="BK123" s="169">
        <f>SUM(BK124:BK131)</f>
        <v>0</v>
      </c>
    </row>
    <row r="124" s="2" customFormat="1" ht="76.35" customHeight="1">
      <c r="A124" s="38"/>
      <c r="B124" s="172"/>
      <c r="C124" s="173" t="s">
        <v>80</v>
      </c>
      <c r="D124" s="173" t="s">
        <v>191</v>
      </c>
      <c r="E124" s="174" t="s">
        <v>3060</v>
      </c>
      <c r="F124" s="175" t="s">
        <v>3061</v>
      </c>
      <c r="G124" s="176" t="s">
        <v>2395</v>
      </c>
      <c r="H124" s="177">
        <v>1</v>
      </c>
      <c r="I124" s="178"/>
      <c r="J124" s="179">
        <f>ROUND(I124*H124,2)</f>
        <v>0</v>
      </c>
      <c r="K124" s="180"/>
      <c r="L124" s="39"/>
      <c r="M124" s="181" t="s">
        <v>1</v>
      </c>
      <c r="N124" s="182" t="s">
        <v>38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104</v>
      </c>
      <c r="AT124" s="185" t="s">
        <v>191</v>
      </c>
      <c r="AU124" s="185" t="s">
        <v>80</v>
      </c>
      <c r="AY124" s="19" t="s">
        <v>189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80</v>
      </c>
      <c r="BK124" s="186">
        <f>ROUND(I124*H124,2)</f>
        <v>0</v>
      </c>
      <c r="BL124" s="19" t="s">
        <v>104</v>
      </c>
      <c r="BM124" s="185" t="s">
        <v>82</v>
      </c>
    </row>
    <row r="125" s="2" customFormat="1" ht="66.75" customHeight="1">
      <c r="A125" s="38"/>
      <c r="B125" s="172"/>
      <c r="C125" s="173" t="s">
        <v>82</v>
      </c>
      <c r="D125" s="173" t="s">
        <v>191</v>
      </c>
      <c r="E125" s="174" t="s">
        <v>3062</v>
      </c>
      <c r="F125" s="175" t="s">
        <v>3063</v>
      </c>
      <c r="G125" s="176" t="s">
        <v>2395</v>
      </c>
      <c r="H125" s="177">
        <v>1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104</v>
      </c>
      <c r="AT125" s="185" t="s">
        <v>191</v>
      </c>
      <c r="AU125" s="185" t="s">
        <v>80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104</v>
      </c>
      <c r="BM125" s="185" t="s">
        <v>104</v>
      </c>
    </row>
    <row r="126" s="2" customFormat="1" ht="33" customHeight="1">
      <c r="A126" s="38"/>
      <c r="B126" s="172"/>
      <c r="C126" s="173" t="s">
        <v>101</v>
      </c>
      <c r="D126" s="173" t="s">
        <v>191</v>
      </c>
      <c r="E126" s="174" t="s">
        <v>3064</v>
      </c>
      <c r="F126" s="175" t="s">
        <v>3065</v>
      </c>
      <c r="G126" s="176" t="s">
        <v>2395</v>
      </c>
      <c r="H126" s="177">
        <v>1</v>
      </c>
      <c r="I126" s="178"/>
      <c r="J126" s="179">
        <f>ROUND(I126*H126,2)</f>
        <v>0</v>
      </c>
      <c r="K126" s="180"/>
      <c r="L126" s="39"/>
      <c r="M126" s="181" t="s">
        <v>1</v>
      </c>
      <c r="N126" s="182" t="s">
        <v>38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104</v>
      </c>
      <c r="AT126" s="185" t="s">
        <v>191</v>
      </c>
      <c r="AU126" s="185" t="s">
        <v>80</v>
      </c>
      <c r="AY126" s="19" t="s">
        <v>189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80</v>
      </c>
      <c r="BK126" s="186">
        <f>ROUND(I126*H126,2)</f>
        <v>0</v>
      </c>
      <c r="BL126" s="19" t="s">
        <v>104</v>
      </c>
      <c r="BM126" s="185" t="s">
        <v>110</v>
      </c>
    </row>
    <row r="127" s="2" customFormat="1" ht="66.75" customHeight="1">
      <c r="A127" s="38"/>
      <c r="B127" s="172"/>
      <c r="C127" s="173" t="s">
        <v>104</v>
      </c>
      <c r="D127" s="173" t="s">
        <v>191</v>
      </c>
      <c r="E127" s="174" t="s">
        <v>3066</v>
      </c>
      <c r="F127" s="175" t="s">
        <v>3067</v>
      </c>
      <c r="G127" s="176" t="s">
        <v>2395</v>
      </c>
      <c r="H127" s="177">
        <v>1</v>
      </c>
      <c r="I127" s="178"/>
      <c r="J127" s="179">
        <f>ROUND(I127*H127,2)</f>
        <v>0</v>
      </c>
      <c r="K127" s="180"/>
      <c r="L127" s="39"/>
      <c r="M127" s="181" t="s">
        <v>1</v>
      </c>
      <c r="N127" s="182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104</v>
      </c>
      <c r="AT127" s="185" t="s">
        <v>191</v>
      </c>
      <c r="AU127" s="185" t="s">
        <v>80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104</v>
      </c>
      <c r="BM127" s="185" t="s">
        <v>116</v>
      </c>
    </row>
    <row r="128" s="2" customFormat="1" ht="24.15" customHeight="1">
      <c r="A128" s="38"/>
      <c r="B128" s="172"/>
      <c r="C128" s="173" t="s">
        <v>107</v>
      </c>
      <c r="D128" s="173" t="s">
        <v>191</v>
      </c>
      <c r="E128" s="174" t="s">
        <v>3068</v>
      </c>
      <c r="F128" s="175" t="s">
        <v>3069</v>
      </c>
      <c r="G128" s="176" t="s">
        <v>2395</v>
      </c>
      <c r="H128" s="177">
        <v>1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104</v>
      </c>
      <c r="AT128" s="185" t="s">
        <v>191</v>
      </c>
      <c r="AU128" s="185" t="s">
        <v>80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104</v>
      </c>
      <c r="BM128" s="185" t="s">
        <v>216</v>
      </c>
    </row>
    <row r="129" s="2" customFormat="1" ht="66.75" customHeight="1">
      <c r="A129" s="38"/>
      <c r="B129" s="172"/>
      <c r="C129" s="173" t="s">
        <v>110</v>
      </c>
      <c r="D129" s="173" t="s">
        <v>191</v>
      </c>
      <c r="E129" s="174" t="s">
        <v>3070</v>
      </c>
      <c r="F129" s="175" t="s">
        <v>3071</v>
      </c>
      <c r="G129" s="176" t="s">
        <v>2395</v>
      </c>
      <c r="H129" s="177">
        <v>15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104</v>
      </c>
      <c r="AT129" s="185" t="s">
        <v>191</v>
      </c>
      <c r="AU129" s="185" t="s">
        <v>80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104</v>
      </c>
      <c r="BM129" s="185" t="s">
        <v>8</v>
      </c>
    </row>
    <row r="130" s="2" customFormat="1" ht="16.5" customHeight="1">
      <c r="A130" s="38"/>
      <c r="B130" s="172"/>
      <c r="C130" s="173" t="s">
        <v>113</v>
      </c>
      <c r="D130" s="173" t="s">
        <v>191</v>
      </c>
      <c r="E130" s="174" t="s">
        <v>3072</v>
      </c>
      <c r="F130" s="175" t="s">
        <v>3073</v>
      </c>
      <c r="G130" s="176" t="s">
        <v>2395</v>
      </c>
      <c r="H130" s="177">
        <v>15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104</v>
      </c>
      <c r="AT130" s="185" t="s">
        <v>191</v>
      </c>
      <c r="AU130" s="185" t="s">
        <v>80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104</v>
      </c>
      <c r="BM130" s="185" t="s">
        <v>229</v>
      </c>
    </row>
    <row r="131" s="2" customFormat="1" ht="24.15" customHeight="1">
      <c r="A131" s="38"/>
      <c r="B131" s="172"/>
      <c r="C131" s="173" t="s">
        <v>116</v>
      </c>
      <c r="D131" s="173" t="s">
        <v>191</v>
      </c>
      <c r="E131" s="174" t="s">
        <v>3074</v>
      </c>
      <c r="F131" s="175" t="s">
        <v>3075</v>
      </c>
      <c r="G131" s="176" t="s">
        <v>2980</v>
      </c>
      <c r="H131" s="177">
        <v>1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104</v>
      </c>
      <c r="AT131" s="185" t="s">
        <v>191</v>
      </c>
      <c r="AU131" s="185" t="s">
        <v>80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104</v>
      </c>
      <c r="BM131" s="185" t="s">
        <v>233</v>
      </c>
    </row>
    <row r="132" s="12" customFormat="1" ht="25.92" customHeight="1">
      <c r="A132" s="12"/>
      <c r="B132" s="159"/>
      <c r="C132" s="12"/>
      <c r="D132" s="160" t="s">
        <v>72</v>
      </c>
      <c r="E132" s="161" t="s">
        <v>2981</v>
      </c>
      <c r="F132" s="161" t="s">
        <v>2392</v>
      </c>
      <c r="G132" s="12"/>
      <c r="H132" s="12"/>
      <c r="I132" s="162"/>
      <c r="J132" s="163">
        <f>BK132</f>
        <v>0</v>
      </c>
      <c r="K132" s="12"/>
      <c r="L132" s="159"/>
      <c r="M132" s="164"/>
      <c r="N132" s="165"/>
      <c r="O132" s="165"/>
      <c r="P132" s="166">
        <f>SUM(P133:P135)</f>
        <v>0</v>
      </c>
      <c r="Q132" s="165"/>
      <c r="R132" s="166">
        <f>SUM(R133:R135)</f>
        <v>0</v>
      </c>
      <c r="S132" s="165"/>
      <c r="T132" s="167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80</v>
      </c>
      <c r="AT132" s="168" t="s">
        <v>72</v>
      </c>
      <c r="AU132" s="168" t="s">
        <v>73</v>
      </c>
      <c r="AY132" s="160" t="s">
        <v>189</v>
      </c>
      <c r="BK132" s="169">
        <f>SUM(BK133:BK135)</f>
        <v>0</v>
      </c>
    </row>
    <row r="133" s="2" customFormat="1" ht="16.5" customHeight="1">
      <c r="A133" s="38"/>
      <c r="B133" s="172"/>
      <c r="C133" s="173" t="s">
        <v>236</v>
      </c>
      <c r="D133" s="173" t="s">
        <v>191</v>
      </c>
      <c r="E133" s="174" t="s">
        <v>3076</v>
      </c>
      <c r="F133" s="175" t="s">
        <v>2987</v>
      </c>
      <c r="G133" s="176" t="s">
        <v>2988</v>
      </c>
      <c r="H133" s="177">
        <v>1</v>
      </c>
      <c r="I133" s="178"/>
      <c r="J133" s="179">
        <f>ROUND(I133*H133,2)</f>
        <v>0</v>
      </c>
      <c r="K133" s="180"/>
      <c r="L133" s="39"/>
      <c r="M133" s="181" t="s">
        <v>1</v>
      </c>
      <c r="N133" s="182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104</v>
      </c>
      <c r="AT133" s="185" t="s">
        <v>191</v>
      </c>
      <c r="AU133" s="185" t="s">
        <v>80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104</v>
      </c>
      <c r="BM133" s="185" t="s">
        <v>239</v>
      </c>
    </row>
    <row r="134" s="2" customFormat="1" ht="16.5" customHeight="1">
      <c r="A134" s="38"/>
      <c r="B134" s="172"/>
      <c r="C134" s="173" t="s">
        <v>216</v>
      </c>
      <c r="D134" s="173" t="s">
        <v>191</v>
      </c>
      <c r="E134" s="174" t="s">
        <v>3077</v>
      </c>
      <c r="F134" s="175" t="s">
        <v>2990</v>
      </c>
      <c r="G134" s="176" t="s">
        <v>2988</v>
      </c>
      <c r="H134" s="177">
        <v>1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104</v>
      </c>
      <c r="AT134" s="185" t="s">
        <v>191</v>
      </c>
      <c r="AU134" s="185" t="s">
        <v>80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104</v>
      </c>
      <c r="BM134" s="185" t="s">
        <v>248</v>
      </c>
    </row>
    <row r="135" s="2" customFormat="1" ht="16.5" customHeight="1">
      <c r="A135" s="38"/>
      <c r="B135" s="172"/>
      <c r="C135" s="173" t="s">
        <v>251</v>
      </c>
      <c r="D135" s="173" t="s">
        <v>191</v>
      </c>
      <c r="E135" s="174" t="s">
        <v>3078</v>
      </c>
      <c r="F135" s="175" t="s">
        <v>2880</v>
      </c>
      <c r="G135" s="176" t="s">
        <v>2988</v>
      </c>
      <c r="H135" s="177">
        <v>1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104</v>
      </c>
      <c r="AT135" s="185" t="s">
        <v>191</v>
      </c>
      <c r="AU135" s="185" t="s">
        <v>80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104</v>
      </c>
      <c r="BM135" s="185" t="s">
        <v>254</v>
      </c>
    </row>
    <row r="136" s="12" customFormat="1" ht="25.92" customHeight="1">
      <c r="A136" s="12"/>
      <c r="B136" s="159"/>
      <c r="C136" s="12"/>
      <c r="D136" s="160" t="s">
        <v>72</v>
      </c>
      <c r="E136" s="161" t="s">
        <v>978</v>
      </c>
      <c r="F136" s="161" t="s">
        <v>979</v>
      </c>
      <c r="G136" s="12"/>
      <c r="H136" s="12"/>
      <c r="I136" s="162"/>
      <c r="J136" s="163">
        <f>BK136</f>
        <v>0</v>
      </c>
      <c r="K136" s="12"/>
      <c r="L136" s="159"/>
      <c r="M136" s="164"/>
      <c r="N136" s="165"/>
      <c r="O136" s="165"/>
      <c r="P136" s="166">
        <f>P137+P144</f>
        <v>0</v>
      </c>
      <c r="Q136" s="165"/>
      <c r="R136" s="166">
        <f>R137+R144</f>
        <v>0</v>
      </c>
      <c r="S136" s="165"/>
      <c r="T136" s="167">
        <f>T137+T144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82</v>
      </c>
      <c r="AT136" s="168" t="s">
        <v>72</v>
      </c>
      <c r="AU136" s="168" t="s">
        <v>73</v>
      </c>
      <c r="AY136" s="160" t="s">
        <v>189</v>
      </c>
      <c r="BK136" s="169">
        <f>BK137+BK144</f>
        <v>0</v>
      </c>
    </row>
    <row r="137" s="12" customFormat="1" ht="22.8" customHeight="1">
      <c r="A137" s="12"/>
      <c r="B137" s="159"/>
      <c r="C137" s="12"/>
      <c r="D137" s="160" t="s">
        <v>72</v>
      </c>
      <c r="E137" s="170" t="s">
        <v>1280</v>
      </c>
      <c r="F137" s="170" t="s">
        <v>1281</v>
      </c>
      <c r="G137" s="12"/>
      <c r="H137" s="12"/>
      <c r="I137" s="162"/>
      <c r="J137" s="171">
        <f>BK137</f>
        <v>0</v>
      </c>
      <c r="K137" s="12"/>
      <c r="L137" s="159"/>
      <c r="M137" s="164"/>
      <c r="N137" s="165"/>
      <c r="O137" s="165"/>
      <c r="P137" s="166">
        <f>SUM(P138:P143)</f>
        <v>0</v>
      </c>
      <c r="Q137" s="165"/>
      <c r="R137" s="166">
        <f>SUM(R138:R143)</f>
        <v>0</v>
      </c>
      <c r="S137" s="165"/>
      <c r="T137" s="167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0" t="s">
        <v>82</v>
      </c>
      <c r="AT137" s="168" t="s">
        <v>72</v>
      </c>
      <c r="AU137" s="168" t="s">
        <v>80</v>
      </c>
      <c r="AY137" s="160" t="s">
        <v>189</v>
      </c>
      <c r="BK137" s="169">
        <f>SUM(BK138:BK143)</f>
        <v>0</v>
      </c>
    </row>
    <row r="138" s="2" customFormat="1" ht="24.15" customHeight="1">
      <c r="A138" s="38"/>
      <c r="B138" s="172"/>
      <c r="C138" s="173" t="s">
        <v>8</v>
      </c>
      <c r="D138" s="173" t="s">
        <v>191</v>
      </c>
      <c r="E138" s="174" t="s">
        <v>2561</v>
      </c>
      <c r="F138" s="175" t="s">
        <v>2562</v>
      </c>
      <c r="G138" s="176" t="s">
        <v>228</v>
      </c>
      <c r="H138" s="177">
        <v>40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233</v>
      </c>
      <c r="AT138" s="185" t="s">
        <v>191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233</v>
      </c>
      <c r="BM138" s="185" t="s">
        <v>257</v>
      </c>
    </row>
    <row r="139" s="2" customFormat="1" ht="16.5" customHeight="1">
      <c r="A139" s="38"/>
      <c r="B139" s="172"/>
      <c r="C139" s="219" t="s">
        <v>262</v>
      </c>
      <c r="D139" s="219" t="s">
        <v>874</v>
      </c>
      <c r="E139" s="220" t="s">
        <v>2564</v>
      </c>
      <c r="F139" s="221" t="s">
        <v>2565</v>
      </c>
      <c r="G139" s="222" t="s">
        <v>228</v>
      </c>
      <c r="H139" s="223">
        <v>48</v>
      </c>
      <c r="I139" s="224"/>
      <c r="J139" s="225">
        <f>ROUND(I139*H139,2)</f>
        <v>0</v>
      </c>
      <c r="K139" s="226"/>
      <c r="L139" s="227"/>
      <c r="M139" s="228" t="s">
        <v>1</v>
      </c>
      <c r="N139" s="229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281</v>
      </c>
      <c r="AT139" s="185" t="s">
        <v>874</v>
      </c>
      <c r="AU139" s="185" t="s">
        <v>82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233</v>
      </c>
      <c r="BM139" s="185" t="s">
        <v>265</v>
      </c>
    </row>
    <row r="140" s="14" customFormat="1">
      <c r="A140" s="14"/>
      <c r="B140" s="195"/>
      <c r="C140" s="14"/>
      <c r="D140" s="188" t="s">
        <v>195</v>
      </c>
      <c r="E140" s="196" t="s">
        <v>1</v>
      </c>
      <c r="F140" s="197" t="s">
        <v>3079</v>
      </c>
      <c r="G140" s="14"/>
      <c r="H140" s="198">
        <v>48</v>
      </c>
      <c r="I140" s="199"/>
      <c r="J140" s="14"/>
      <c r="K140" s="14"/>
      <c r="L140" s="195"/>
      <c r="M140" s="200"/>
      <c r="N140" s="201"/>
      <c r="O140" s="201"/>
      <c r="P140" s="201"/>
      <c r="Q140" s="201"/>
      <c r="R140" s="201"/>
      <c r="S140" s="201"/>
      <c r="T140" s="20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6" t="s">
        <v>195</v>
      </c>
      <c r="AU140" s="196" t="s">
        <v>82</v>
      </c>
      <c r="AV140" s="14" t="s">
        <v>82</v>
      </c>
      <c r="AW140" s="14" t="s">
        <v>30</v>
      </c>
      <c r="AX140" s="14" t="s">
        <v>73</v>
      </c>
      <c r="AY140" s="196" t="s">
        <v>189</v>
      </c>
    </row>
    <row r="141" s="15" customFormat="1">
      <c r="A141" s="15"/>
      <c r="B141" s="203"/>
      <c r="C141" s="15"/>
      <c r="D141" s="188" t="s">
        <v>195</v>
      </c>
      <c r="E141" s="204" t="s">
        <v>1</v>
      </c>
      <c r="F141" s="205" t="s">
        <v>200</v>
      </c>
      <c r="G141" s="15"/>
      <c r="H141" s="206">
        <v>48</v>
      </c>
      <c r="I141" s="207"/>
      <c r="J141" s="15"/>
      <c r="K141" s="15"/>
      <c r="L141" s="203"/>
      <c r="M141" s="208"/>
      <c r="N141" s="209"/>
      <c r="O141" s="209"/>
      <c r="P141" s="209"/>
      <c r="Q141" s="209"/>
      <c r="R141" s="209"/>
      <c r="S141" s="209"/>
      <c r="T141" s="21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4" t="s">
        <v>195</v>
      </c>
      <c r="AU141" s="204" t="s">
        <v>82</v>
      </c>
      <c r="AV141" s="15" t="s">
        <v>104</v>
      </c>
      <c r="AW141" s="15" t="s">
        <v>30</v>
      </c>
      <c r="AX141" s="15" t="s">
        <v>80</v>
      </c>
      <c r="AY141" s="204" t="s">
        <v>189</v>
      </c>
    </row>
    <row r="142" s="2" customFormat="1" ht="16.5" customHeight="1">
      <c r="A142" s="38"/>
      <c r="B142" s="172"/>
      <c r="C142" s="173" t="s">
        <v>229</v>
      </c>
      <c r="D142" s="173" t="s">
        <v>191</v>
      </c>
      <c r="E142" s="174" t="s">
        <v>2841</v>
      </c>
      <c r="F142" s="175" t="s">
        <v>2842</v>
      </c>
      <c r="G142" s="176" t="s">
        <v>553</v>
      </c>
      <c r="H142" s="177">
        <v>1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233</v>
      </c>
      <c r="AT142" s="185" t="s">
        <v>191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233</v>
      </c>
      <c r="BM142" s="185" t="s">
        <v>272</v>
      </c>
    </row>
    <row r="143" s="2" customFormat="1" ht="16.5" customHeight="1">
      <c r="A143" s="38"/>
      <c r="B143" s="172"/>
      <c r="C143" s="219" t="s">
        <v>275</v>
      </c>
      <c r="D143" s="219" t="s">
        <v>874</v>
      </c>
      <c r="E143" s="220" t="s">
        <v>2843</v>
      </c>
      <c r="F143" s="221" t="s">
        <v>2844</v>
      </c>
      <c r="G143" s="222" t="s">
        <v>553</v>
      </c>
      <c r="H143" s="223">
        <v>1</v>
      </c>
      <c r="I143" s="224"/>
      <c r="J143" s="225">
        <f>ROUND(I143*H143,2)</f>
        <v>0</v>
      </c>
      <c r="K143" s="226"/>
      <c r="L143" s="227"/>
      <c r="M143" s="228" t="s">
        <v>1</v>
      </c>
      <c r="N143" s="229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281</v>
      </c>
      <c r="AT143" s="185" t="s">
        <v>874</v>
      </c>
      <c r="AU143" s="185" t="s">
        <v>82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233</v>
      </c>
      <c r="BM143" s="185" t="s">
        <v>278</v>
      </c>
    </row>
    <row r="144" s="12" customFormat="1" ht="22.8" customHeight="1">
      <c r="A144" s="12"/>
      <c r="B144" s="159"/>
      <c r="C144" s="12"/>
      <c r="D144" s="160" t="s">
        <v>72</v>
      </c>
      <c r="E144" s="170" t="s">
        <v>1854</v>
      </c>
      <c r="F144" s="170" t="s">
        <v>2659</v>
      </c>
      <c r="G144" s="12"/>
      <c r="H144" s="12"/>
      <c r="I144" s="162"/>
      <c r="J144" s="171">
        <f>BK144</f>
        <v>0</v>
      </c>
      <c r="K144" s="12"/>
      <c r="L144" s="159"/>
      <c r="M144" s="164"/>
      <c r="N144" s="165"/>
      <c r="O144" s="165"/>
      <c r="P144" s="166">
        <f>SUM(P145:P147)</f>
        <v>0</v>
      </c>
      <c r="Q144" s="165"/>
      <c r="R144" s="166">
        <f>SUM(R145:R147)</f>
        <v>0</v>
      </c>
      <c r="S144" s="165"/>
      <c r="T144" s="167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82</v>
      </c>
      <c r="AT144" s="168" t="s">
        <v>72</v>
      </c>
      <c r="AU144" s="168" t="s">
        <v>80</v>
      </c>
      <c r="AY144" s="160" t="s">
        <v>189</v>
      </c>
      <c r="BK144" s="169">
        <f>SUM(BK145:BK147)</f>
        <v>0</v>
      </c>
    </row>
    <row r="145" s="2" customFormat="1" ht="21.75" customHeight="1">
      <c r="A145" s="38"/>
      <c r="B145" s="172"/>
      <c r="C145" s="173" t="s">
        <v>233</v>
      </c>
      <c r="D145" s="173" t="s">
        <v>191</v>
      </c>
      <c r="E145" s="174" t="s">
        <v>2845</v>
      </c>
      <c r="F145" s="175" t="s">
        <v>2846</v>
      </c>
      <c r="G145" s="176" t="s">
        <v>228</v>
      </c>
      <c r="H145" s="177">
        <v>900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233</v>
      </c>
      <c r="AT145" s="185" t="s">
        <v>191</v>
      </c>
      <c r="AU145" s="185" t="s">
        <v>82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233</v>
      </c>
      <c r="BM145" s="185" t="s">
        <v>281</v>
      </c>
    </row>
    <row r="146" s="2" customFormat="1" ht="16.5" customHeight="1">
      <c r="A146" s="38"/>
      <c r="B146" s="172"/>
      <c r="C146" s="219" t="s">
        <v>285</v>
      </c>
      <c r="D146" s="219" t="s">
        <v>874</v>
      </c>
      <c r="E146" s="220" t="s">
        <v>3046</v>
      </c>
      <c r="F146" s="221" t="s">
        <v>3047</v>
      </c>
      <c r="G146" s="222" t="s">
        <v>228</v>
      </c>
      <c r="H146" s="223">
        <v>700</v>
      </c>
      <c r="I146" s="224"/>
      <c r="J146" s="225">
        <f>ROUND(I146*H146,2)</f>
        <v>0</v>
      </c>
      <c r="K146" s="226"/>
      <c r="L146" s="227"/>
      <c r="M146" s="228" t="s">
        <v>1</v>
      </c>
      <c r="N146" s="229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281</v>
      </c>
      <c r="AT146" s="185" t="s">
        <v>874</v>
      </c>
      <c r="AU146" s="185" t="s">
        <v>82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233</v>
      </c>
      <c r="BM146" s="185" t="s">
        <v>288</v>
      </c>
    </row>
    <row r="147" s="2" customFormat="1" ht="16.5" customHeight="1">
      <c r="A147" s="38"/>
      <c r="B147" s="172"/>
      <c r="C147" s="219" t="s">
        <v>239</v>
      </c>
      <c r="D147" s="219" t="s">
        <v>874</v>
      </c>
      <c r="E147" s="220" t="s">
        <v>3050</v>
      </c>
      <c r="F147" s="221" t="s">
        <v>3080</v>
      </c>
      <c r="G147" s="222" t="s">
        <v>228</v>
      </c>
      <c r="H147" s="223">
        <v>200</v>
      </c>
      <c r="I147" s="224"/>
      <c r="J147" s="225">
        <f>ROUND(I147*H147,2)</f>
        <v>0</v>
      </c>
      <c r="K147" s="226"/>
      <c r="L147" s="227"/>
      <c r="M147" s="228" t="s">
        <v>1</v>
      </c>
      <c r="N147" s="229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281</v>
      </c>
      <c r="AT147" s="185" t="s">
        <v>874</v>
      </c>
      <c r="AU147" s="185" t="s">
        <v>82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233</v>
      </c>
      <c r="BM147" s="185" t="s">
        <v>292</v>
      </c>
    </row>
    <row r="148" s="12" customFormat="1" ht="25.92" customHeight="1">
      <c r="A148" s="12"/>
      <c r="B148" s="159"/>
      <c r="C148" s="12"/>
      <c r="D148" s="160" t="s">
        <v>72</v>
      </c>
      <c r="E148" s="161" t="s">
        <v>2701</v>
      </c>
      <c r="F148" s="161" t="s">
        <v>2702</v>
      </c>
      <c r="G148" s="12"/>
      <c r="H148" s="12"/>
      <c r="I148" s="162"/>
      <c r="J148" s="163">
        <f>BK148</f>
        <v>0</v>
      </c>
      <c r="K148" s="12"/>
      <c r="L148" s="159"/>
      <c r="M148" s="164"/>
      <c r="N148" s="165"/>
      <c r="O148" s="165"/>
      <c r="P148" s="166">
        <f>SUM(P149:P152)</f>
        <v>0</v>
      </c>
      <c r="Q148" s="165"/>
      <c r="R148" s="166">
        <f>SUM(R149:R152)</f>
        <v>0</v>
      </c>
      <c r="S148" s="165"/>
      <c r="T148" s="167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0" t="s">
        <v>104</v>
      </c>
      <c r="AT148" s="168" t="s">
        <v>72</v>
      </c>
      <c r="AU148" s="168" t="s">
        <v>73</v>
      </c>
      <c r="AY148" s="160" t="s">
        <v>189</v>
      </c>
      <c r="BK148" s="169">
        <f>SUM(BK149:BK152)</f>
        <v>0</v>
      </c>
    </row>
    <row r="149" s="2" customFormat="1" ht="16.5" customHeight="1">
      <c r="A149" s="38"/>
      <c r="B149" s="172"/>
      <c r="C149" s="173" t="s">
        <v>293</v>
      </c>
      <c r="D149" s="173" t="s">
        <v>191</v>
      </c>
      <c r="E149" s="174" t="s">
        <v>2875</v>
      </c>
      <c r="F149" s="175" t="s">
        <v>2876</v>
      </c>
      <c r="G149" s="176" t="s">
        <v>2705</v>
      </c>
      <c r="H149" s="177">
        <v>40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2706</v>
      </c>
      <c r="AT149" s="185" t="s">
        <v>191</v>
      </c>
      <c r="AU149" s="185" t="s">
        <v>80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2706</v>
      </c>
      <c r="BM149" s="185" t="s">
        <v>296</v>
      </c>
    </row>
    <row r="150" s="13" customFormat="1">
      <c r="A150" s="13"/>
      <c r="B150" s="187"/>
      <c r="C150" s="13"/>
      <c r="D150" s="188" t="s">
        <v>195</v>
      </c>
      <c r="E150" s="189" t="s">
        <v>1</v>
      </c>
      <c r="F150" s="190" t="s">
        <v>3035</v>
      </c>
      <c r="G150" s="13"/>
      <c r="H150" s="189" t="s">
        <v>1</v>
      </c>
      <c r="I150" s="191"/>
      <c r="J150" s="13"/>
      <c r="K150" s="13"/>
      <c r="L150" s="187"/>
      <c r="M150" s="192"/>
      <c r="N150" s="193"/>
      <c r="O150" s="193"/>
      <c r="P150" s="193"/>
      <c r="Q150" s="193"/>
      <c r="R150" s="193"/>
      <c r="S150" s="193"/>
      <c r="T150" s="19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9" t="s">
        <v>195</v>
      </c>
      <c r="AU150" s="189" t="s">
        <v>80</v>
      </c>
      <c r="AV150" s="13" t="s">
        <v>80</v>
      </c>
      <c r="AW150" s="13" t="s">
        <v>30</v>
      </c>
      <c r="AX150" s="13" t="s">
        <v>73</v>
      </c>
      <c r="AY150" s="189" t="s">
        <v>189</v>
      </c>
    </row>
    <row r="151" s="14" customFormat="1">
      <c r="A151" s="14"/>
      <c r="B151" s="195"/>
      <c r="C151" s="14"/>
      <c r="D151" s="188" t="s">
        <v>195</v>
      </c>
      <c r="E151" s="196" t="s">
        <v>1</v>
      </c>
      <c r="F151" s="197" t="s">
        <v>300</v>
      </c>
      <c r="G151" s="14"/>
      <c r="H151" s="198">
        <v>40</v>
      </c>
      <c r="I151" s="199"/>
      <c r="J151" s="14"/>
      <c r="K151" s="14"/>
      <c r="L151" s="195"/>
      <c r="M151" s="200"/>
      <c r="N151" s="201"/>
      <c r="O151" s="201"/>
      <c r="P151" s="201"/>
      <c r="Q151" s="201"/>
      <c r="R151" s="201"/>
      <c r="S151" s="201"/>
      <c r="T151" s="20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6" t="s">
        <v>195</v>
      </c>
      <c r="AU151" s="196" t="s">
        <v>80</v>
      </c>
      <c r="AV151" s="14" t="s">
        <v>82</v>
      </c>
      <c r="AW151" s="14" t="s">
        <v>30</v>
      </c>
      <c r="AX151" s="14" t="s">
        <v>73</v>
      </c>
      <c r="AY151" s="196" t="s">
        <v>189</v>
      </c>
    </row>
    <row r="152" s="15" customFormat="1">
      <c r="A152" s="15"/>
      <c r="B152" s="203"/>
      <c r="C152" s="15"/>
      <c r="D152" s="188" t="s">
        <v>195</v>
      </c>
      <c r="E152" s="204" t="s">
        <v>1</v>
      </c>
      <c r="F152" s="205" t="s">
        <v>200</v>
      </c>
      <c r="G152" s="15"/>
      <c r="H152" s="206">
        <v>40</v>
      </c>
      <c r="I152" s="207"/>
      <c r="J152" s="15"/>
      <c r="K152" s="15"/>
      <c r="L152" s="203"/>
      <c r="M152" s="238"/>
      <c r="N152" s="239"/>
      <c r="O152" s="239"/>
      <c r="P152" s="239"/>
      <c r="Q152" s="239"/>
      <c r="R152" s="239"/>
      <c r="S152" s="239"/>
      <c r="T152" s="24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4" t="s">
        <v>195</v>
      </c>
      <c r="AU152" s="204" t="s">
        <v>80</v>
      </c>
      <c r="AV152" s="15" t="s">
        <v>104</v>
      </c>
      <c r="AW152" s="15" t="s">
        <v>30</v>
      </c>
      <c r="AX152" s="15" t="s">
        <v>80</v>
      </c>
      <c r="AY152" s="204" t="s">
        <v>189</v>
      </c>
    </row>
    <row r="153" s="2" customFormat="1" ht="6.96" customHeight="1">
      <c r="A153" s="38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39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autoFilter ref="C121:K15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3081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ROUND((SUM(BE121:BE173)),  2)</f>
        <v>0</v>
      </c>
      <c r="G33" s="38"/>
      <c r="H33" s="38"/>
      <c r="I33" s="128">
        <v>0.20999999999999999</v>
      </c>
      <c r="J33" s="127">
        <f>ROUND(((SUM(BE121:BE173))*I33),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ROUND((SUM(BF121:BF173)),  2)</f>
        <v>0</v>
      </c>
      <c r="G34" s="38"/>
      <c r="H34" s="38"/>
      <c r="I34" s="128">
        <v>0.12</v>
      </c>
      <c r="J34" s="127">
        <f>ROUND(((SUM(BF121:BF173))*I34),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ROUND((SUM(BG121:BG173)),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ROUND((SUM(BH121:BH173)),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ROUND((SUM(BI121:BI173)),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7 - Komunikační systém se...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2947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2948</v>
      </c>
      <c r="E98" s="142"/>
      <c r="F98" s="142"/>
      <c r="G98" s="142"/>
      <c r="H98" s="142"/>
      <c r="I98" s="142"/>
      <c r="J98" s="143">
        <f>J146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2949</v>
      </c>
      <c r="E99" s="142"/>
      <c r="F99" s="142"/>
      <c r="G99" s="142"/>
      <c r="H99" s="142"/>
      <c r="I99" s="142"/>
      <c r="J99" s="143">
        <f>J153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154</v>
      </c>
      <c r="E100" s="142"/>
      <c r="F100" s="142"/>
      <c r="G100" s="142"/>
      <c r="H100" s="142"/>
      <c r="I100" s="142"/>
      <c r="J100" s="143">
        <f>J157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2492</v>
      </c>
      <c r="E101" s="146"/>
      <c r="F101" s="146"/>
      <c r="G101" s="146"/>
      <c r="H101" s="146"/>
      <c r="I101" s="146"/>
      <c r="J101" s="147">
        <f>J158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174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BODARCHITEKTI202401 - KODUS Kamenice - druhá etapa-16.3.25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138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7 - Komunikační systém se...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 xml:space="preserve"> </v>
      </c>
      <c r="G115" s="38"/>
      <c r="H115" s="38"/>
      <c r="I115" s="32" t="s">
        <v>22</v>
      </c>
      <c r="J115" s="69" t="str">
        <f>IF(J12="","",J12)</f>
        <v>10. 3. 2025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 xml:space="preserve"> </v>
      </c>
      <c r="G117" s="38"/>
      <c r="H117" s="38"/>
      <c r="I117" s="32" t="s">
        <v>29</v>
      </c>
      <c r="J117" s="36" t="str">
        <f>E21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38"/>
      <c r="E118" s="38"/>
      <c r="F118" s="27" t="str">
        <f>IF(E18="","",E18)</f>
        <v>Vyplň údaj</v>
      </c>
      <c r="G118" s="38"/>
      <c r="H118" s="38"/>
      <c r="I118" s="32" t="s">
        <v>31</v>
      </c>
      <c r="J118" s="36" t="str">
        <f>E24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175</v>
      </c>
      <c r="D120" s="151" t="s">
        <v>58</v>
      </c>
      <c r="E120" s="151" t="s">
        <v>54</v>
      </c>
      <c r="F120" s="151" t="s">
        <v>55</v>
      </c>
      <c r="G120" s="151" t="s">
        <v>176</v>
      </c>
      <c r="H120" s="151" t="s">
        <v>177</v>
      </c>
      <c r="I120" s="151" t="s">
        <v>178</v>
      </c>
      <c r="J120" s="152" t="s">
        <v>142</v>
      </c>
      <c r="K120" s="153" t="s">
        <v>179</v>
      </c>
      <c r="L120" s="154"/>
      <c r="M120" s="86" t="s">
        <v>1</v>
      </c>
      <c r="N120" s="87" t="s">
        <v>37</v>
      </c>
      <c r="O120" s="87" t="s">
        <v>180</v>
      </c>
      <c r="P120" s="87" t="s">
        <v>181</v>
      </c>
      <c r="Q120" s="87" t="s">
        <v>182</v>
      </c>
      <c r="R120" s="87" t="s">
        <v>183</v>
      </c>
      <c r="S120" s="87" t="s">
        <v>184</v>
      </c>
      <c r="T120" s="88" t="s">
        <v>185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186</v>
      </c>
      <c r="D121" s="38"/>
      <c r="E121" s="38"/>
      <c r="F121" s="38"/>
      <c r="G121" s="38"/>
      <c r="H121" s="38"/>
      <c r="I121" s="38"/>
      <c r="J121" s="155">
        <f>BK121</f>
        <v>0</v>
      </c>
      <c r="K121" s="38"/>
      <c r="L121" s="39"/>
      <c r="M121" s="89"/>
      <c r="N121" s="73"/>
      <c r="O121" s="90"/>
      <c r="P121" s="156">
        <f>P122+P146+P153+P157</f>
        <v>0</v>
      </c>
      <c r="Q121" s="90"/>
      <c r="R121" s="156">
        <f>R122+R146+R153+R157</f>
        <v>0</v>
      </c>
      <c r="S121" s="90"/>
      <c r="T121" s="157">
        <f>T122+T146+T153+T157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72</v>
      </c>
      <c r="AU121" s="19" t="s">
        <v>144</v>
      </c>
      <c r="BK121" s="158">
        <f>BK122+BK146+BK153+BK157</f>
        <v>0</v>
      </c>
    </row>
    <row r="122" s="12" customFormat="1" ht="25.92" customHeight="1">
      <c r="A122" s="12"/>
      <c r="B122" s="159"/>
      <c r="C122" s="12"/>
      <c r="D122" s="160" t="s">
        <v>72</v>
      </c>
      <c r="E122" s="161" t="s">
        <v>2950</v>
      </c>
      <c r="F122" s="161" t="s">
        <v>2951</v>
      </c>
      <c r="G122" s="12"/>
      <c r="H122" s="12"/>
      <c r="I122" s="162"/>
      <c r="J122" s="163">
        <f>BK122</f>
        <v>0</v>
      </c>
      <c r="K122" s="12"/>
      <c r="L122" s="159"/>
      <c r="M122" s="164"/>
      <c r="N122" s="165"/>
      <c r="O122" s="165"/>
      <c r="P122" s="166">
        <f>SUM(P123:P145)</f>
        <v>0</v>
      </c>
      <c r="Q122" s="165"/>
      <c r="R122" s="166">
        <f>SUM(R123:R145)</f>
        <v>0</v>
      </c>
      <c r="S122" s="165"/>
      <c r="T122" s="167">
        <f>SUM(T123:T145)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80</v>
      </c>
      <c r="AT122" s="168" t="s">
        <v>72</v>
      </c>
      <c r="AU122" s="168" t="s">
        <v>73</v>
      </c>
      <c r="AY122" s="160" t="s">
        <v>189</v>
      </c>
      <c r="BK122" s="169">
        <f>SUM(BK123:BK145)</f>
        <v>0</v>
      </c>
    </row>
    <row r="123" s="2" customFormat="1" ht="76.35" customHeight="1">
      <c r="A123" s="38"/>
      <c r="B123" s="172"/>
      <c r="C123" s="173" t="s">
        <v>80</v>
      </c>
      <c r="D123" s="173" t="s">
        <v>191</v>
      </c>
      <c r="E123" s="174" t="s">
        <v>3082</v>
      </c>
      <c r="F123" s="175" t="s">
        <v>3083</v>
      </c>
      <c r="G123" s="176" t="s">
        <v>2395</v>
      </c>
      <c r="H123" s="177">
        <v>1</v>
      </c>
      <c r="I123" s="178"/>
      <c r="J123" s="179">
        <f>ROUND(I123*H123,2)</f>
        <v>0</v>
      </c>
      <c r="K123" s="180"/>
      <c r="L123" s="39"/>
      <c r="M123" s="181" t="s">
        <v>1</v>
      </c>
      <c r="N123" s="182" t="s">
        <v>38</v>
      </c>
      <c r="O123" s="77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5" t="s">
        <v>104</v>
      </c>
      <c r="AT123" s="185" t="s">
        <v>191</v>
      </c>
      <c r="AU123" s="185" t="s">
        <v>80</v>
      </c>
      <c r="AY123" s="19" t="s">
        <v>189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9" t="s">
        <v>80</v>
      </c>
      <c r="BK123" s="186">
        <f>ROUND(I123*H123,2)</f>
        <v>0</v>
      </c>
      <c r="BL123" s="19" t="s">
        <v>104</v>
      </c>
      <c r="BM123" s="185" t="s">
        <v>82</v>
      </c>
    </row>
    <row r="124" s="2" customFormat="1" ht="66.75" customHeight="1">
      <c r="A124" s="38"/>
      <c r="B124" s="172"/>
      <c r="C124" s="173" t="s">
        <v>82</v>
      </c>
      <c r="D124" s="173" t="s">
        <v>191</v>
      </c>
      <c r="E124" s="174" t="s">
        <v>3084</v>
      </c>
      <c r="F124" s="175" t="s">
        <v>3085</v>
      </c>
      <c r="G124" s="176" t="s">
        <v>2395</v>
      </c>
      <c r="H124" s="177">
        <v>1</v>
      </c>
      <c r="I124" s="178"/>
      <c r="J124" s="179">
        <f>ROUND(I124*H124,2)</f>
        <v>0</v>
      </c>
      <c r="K124" s="180"/>
      <c r="L124" s="39"/>
      <c r="M124" s="181" t="s">
        <v>1</v>
      </c>
      <c r="N124" s="182" t="s">
        <v>38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104</v>
      </c>
      <c r="AT124" s="185" t="s">
        <v>191</v>
      </c>
      <c r="AU124" s="185" t="s">
        <v>80</v>
      </c>
      <c r="AY124" s="19" t="s">
        <v>189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80</v>
      </c>
      <c r="BK124" s="186">
        <f>ROUND(I124*H124,2)</f>
        <v>0</v>
      </c>
      <c r="BL124" s="19" t="s">
        <v>104</v>
      </c>
      <c r="BM124" s="185" t="s">
        <v>104</v>
      </c>
    </row>
    <row r="125" s="2" customFormat="1" ht="16.5" customHeight="1">
      <c r="A125" s="38"/>
      <c r="B125" s="172"/>
      <c r="C125" s="173" t="s">
        <v>101</v>
      </c>
      <c r="D125" s="173" t="s">
        <v>191</v>
      </c>
      <c r="E125" s="174" t="s">
        <v>3086</v>
      </c>
      <c r="F125" s="175" t="s">
        <v>3087</v>
      </c>
      <c r="G125" s="176" t="s">
        <v>2395</v>
      </c>
      <c r="H125" s="177">
        <v>34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104</v>
      </c>
      <c r="AT125" s="185" t="s">
        <v>191</v>
      </c>
      <c r="AU125" s="185" t="s">
        <v>80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104</v>
      </c>
      <c r="BM125" s="185" t="s">
        <v>110</v>
      </c>
    </row>
    <row r="126" s="2" customFormat="1" ht="24.15" customHeight="1">
      <c r="A126" s="38"/>
      <c r="B126" s="172"/>
      <c r="C126" s="173" t="s">
        <v>104</v>
      </c>
      <c r="D126" s="173" t="s">
        <v>191</v>
      </c>
      <c r="E126" s="174" t="s">
        <v>3088</v>
      </c>
      <c r="F126" s="175" t="s">
        <v>3089</v>
      </c>
      <c r="G126" s="176" t="s">
        <v>2395</v>
      </c>
      <c r="H126" s="177">
        <v>1</v>
      </c>
      <c r="I126" s="178"/>
      <c r="J126" s="179">
        <f>ROUND(I126*H126,2)</f>
        <v>0</v>
      </c>
      <c r="K126" s="180"/>
      <c r="L126" s="39"/>
      <c r="M126" s="181" t="s">
        <v>1</v>
      </c>
      <c r="N126" s="182" t="s">
        <v>38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104</v>
      </c>
      <c r="AT126" s="185" t="s">
        <v>191</v>
      </c>
      <c r="AU126" s="185" t="s">
        <v>80</v>
      </c>
      <c r="AY126" s="19" t="s">
        <v>189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80</v>
      </c>
      <c r="BK126" s="186">
        <f>ROUND(I126*H126,2)</f>
        <v>0</v>
      </c>
      <c r="BL126" s="19" t="s">
        <v>104</v>
      </c>
      <c r="BM126" s="185" t="s">
        <v>116</v>
      </c>
    </row>
    <row r="127" s="2" customFormat="1" ht="16.5" customHeight="1">
      <c r="A127" s="38"/>
      <c r="B127" s="172"/>
      <c r="C127" s="173" t="s">
        <v>107</v>
      </c>
      <c r="D127" s="173" t="s">
        <v>191</v>
      </c>
      <c r="E127" s="174" t="s">
        <v>3090</v>
      </c>
      <c r="F127" s="175" t="s">
        <v>3091</v>
      </c>
      <c r="G127" s="176" t="s">
        <v>2395</v>
      </c>
      <c r="H127" s="177">
        <v>1</v>
      </c>
      <c r="I127" s="178"/>
      <c r="J127" s="179">
        <f>ROUND(I127*H127,2)</f>
        <v>0</v>
      </c>
      <c r="K127" s="180"/>
      <c r="L127" s="39"/>
      <c r="M127" s="181" t="s">
        <v>1</v>
      </c>
      <c r="N127" s="182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104</v>
      </c>
      <c r="AT127" s="185" t="s">
        <v>191</v>
      </c>
      <c r="AU127" s="185" t="s">
        <v>80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104</v>
      </c>
      <c r="BM127" s="185" t="s">
        <v>216</v>
      </c>
    </row>
    <row r="128" s="2" customFormat="1" ht="16.5" customHeight="1">
      <c r="A128" s="38"/>
      <c r="B128" s="172"/>
      <c r="C128" s="173" t="s">
        <v>110</v>
      </c>
      <c r="D128" s="173" t="s">
        <v>191</v>
      </c>
      <c r="E128" s="174" t="s">
        <v>3092</v>
      </c>
      <c r="F128" s="175" t="s">
        <v>3093</v>
      </c>
      <c r="G128" s="176" t="s">
        <v>2395</v>
      </c>
      <c r="H128" s="177">
        <v>1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104</v>
      </c>
      <c r="AT128" s="185" t="s">
        <v>191</v>
      </c>
      <c r="AU128" s="185" t="s">
        <v>80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104</v>
      </c>
      <c r="BM128" s="185" t="s">
        <v>8</v>
      </c>
    </row>
    <row r="129" s="2" customFormat="1" ht="16.5" customHeight="1">
      <c r="A129" s="38"/>
      <c r="B129" s="172"/>
      <c r="C129" s="173" t="s">
        <v>113</v>
      </c>
      <c r="D129" s="173" t="s">
        <v>191</v>
      </c>
      <c r="E129" s="174" t="s">
        <v>3094</v>
      </c>
      <c r="F129" s="175" t="s">
        <v>3095</v>
      </c>
      <c r="G129" s="176" t="s">
        <v>2395</v>
      </c>
      <c r="H129" s="177">
        <v>1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104</v>
      </c>
      <c r="AT129" s="185" t="s">
        <v>191</v>
      </c>
      <c r="AU129" s="185" t="s">
        <v>80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104</v>
      </c>
      <c r="BM129" s="185" t="s">
        <v>229</v>
      </c>
    </row>
    <row r="130" s="2" customFormat="1" ht="16.5" customHeight="1">
      <c r="A130" s="38"/>
      <c r="B130" s="172"/>
      <c r="C130" s="173" t="s">
        <v>116</v>
      </c>
      <c r="D130" s="173" t="s">
        <v>191</v>
      </c>
      <c r="E130" s="174" t="s">
        <v>3096</v>
      </c>
      <c r="F130" s="175" t="s">
        <v>3097</v>
      </c>
      <c r="G130" s="176" t="s">
        <v>2395</v>
      </c>
      <c r="H130" s="177">
        <v>1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104</v>
      </c>
      <c r="AT130" s="185" t="s">
        <v>191</v>
      </c>
      <c r="AU130" s="185" t="s">
        <v>80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104</v>
      </c>
      <c r="BM130" s="185" t="s">
        <v>233</v>
      </c>
    </row>
    <row r="131" s="2" customFormat="1" ht="16.5" customHeight="1">
      <c r="A131" s="38"/>
      <c r="B131" s="172"/>
      <c r="C131" s="173" t="s">
        <v>236</v>
      </c>
      <c r="D131" s="173" t="s">
        <v>191</v>
      </c>
      <c r="E131" s="174" t="s">
        <v>3098</v>
      </c>
      <c r="F131" s="175" t="s">
        <v>3099</v>
      </c>
      <c r="G131" s="176" t="s">
        <v>2395</v>
      </c>
      <c r="H131" s="177">
        <v>1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104</v>
      </c>
      <c r="AT131" s="185" t="s">
        <v>191</v>
      </c>
      <c r="AU131" s="185" t="s">
        <v>80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104</v>
      </c>
      <c r="BM131" s="185" t="s">
        <v>239</v>
      </c>
    </row>
    <row r="132" s="2" customFormat="1" ht="16.5" customHeight="1">
      <c r="A132" s="38"/>
      <c r="B132" s="172"/>
      <c r="C132" s="173" t="s">
        <v>216</v>
      </c>
      <c r="D132" s="173" t="s">
        <v>191</v>
      </c>
      <c r="E132" s="174" t="s">
        <v>3100</v>
      </c>
      <c r="F132" s="175" t="s">
        <v>3101</v>
      </c>
      <c r="G132" s="176" t="s">
        <v>2395</v>
      </c>
      <c r="H132" s="177">
        <v>1</v>
      </c>
      <c r="I132" s="178"/>
      <c r="J132" s="179">
        <f>ROUND(I132*H132,2)</f>
        <v>0</v>
      </c>
      <c r="K132" s="180"/>
      <c r="L132" s="39"/>
      <c r="M132" s="181" t="s">
        <v>1</v>
      </c>
      <c r="N132" s="182" t="s">
        <v>38</v>
      </c>
      <c r="O132" s="77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104</v>
      </c>
      <c r="AT132" s="185" t="s">
        <v>191</v>
      </c>
      <c r="AU132" s="185" t="s">
        <v>80</v>
      </c>
      <c r="AY132" s="19" t="s">
        <v>189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104</v>
      </c>
      <c r="BM132" s="185" t="s">
        <v>248</v>
      </c>
    </row>
    <row r="133" s="2" customFormat="1" ht="16.5" customHeight="1">
      <c r="A133" s="38"/>
      <c r="B133" s="172"/>
      <c r="C133" s="173" t="s">
        <v>251</v>
      </c>
      <c r="D133" s="173" t="s">
        <v>191</v>
      </c>
      <c r="E133" s="174" t="s">
        <v>3102</v>
      </c>
      <c r="F133" s="175" t="s">
        <v>3103</v>
      </c>
      <c r="G133" s="176" t="s">
        <v>2395</v>
      </c>
      <c r="H133" s="177">
        <v>1</v>
      </c>
      <c r="I133" s="178"/>
      <c r="J133" s="179">
        <f>ROUND(I133*H133,2)</f>
        <v>0</v>
      </c>
      <c r="K133" s="180"/>
      <c r="L133" s="39"/>
      <c r="M133" s="181" t="s">
        <v>1</v>
      </c>
      <c r="N133" s="182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104</v>
      </c>
      <c r="AT133" s="185" t="s">
        <v>191</v>
      </c>
      <c r="AU133" s="185" t="s">
        <v>80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104</v>
      </c>
      <c r="BM133" s="185" t="s">
        <v>254</v>
      </c>
    </row>
    <row r="134" s="2" customFormat="1" ht="16.5" customHeight="1">
      <c r="A134" s="38"/>
      <c r="B134" s="172"/>
      <c r="C134" s="173" t="s">
        <v>8</v>
      </c>
      <c r="D134" s="173" t="s">
        <v>191</v>
      </c>
      <c r="E134" s="174" t="s">
        <v>3104</v>
      </c>
      <c r="F134" s="175" t="s">
        <v>3105</v>
      </c>
      <c r="G134" s="176" t="s">
        <v>2395</v>
      </c>
      <c r="H134" s="177">
        <v>2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104</v>
      </c>
      <c r="AT134" s="185" t="s">
        <v>191</v>
      </c>
      <c r="AU134" s="185" t="s">
        <v>80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104</v>
      </c>
      <c r="BM134" s="185" t="s">
        <v>257</v>
      </c>
    </row>
    <row r="135" s="2" customFormat="1" ht="16.5" customHeight="1">
      <c r="A135" s="38"/>
      <c r="B135" s="172"/>
      <c r="C135" s="173" t="s">
        <v>262</v>
      </c>
      <c r="D135" s="173" t="s">
        <v>191</v>
      </c>
      <c r="E135" s="174" t="s">
        <v>3106</v>
      </c>
      <c r="F135" s="175" t="s">
        <v>3107</v>
      </c>
      <c r="G135" s="176" t="s">
        <v>2395</v>
      </c>
      <c r="H135" s="177">
        <v>2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104</v>
      </c>
      <c r="AT135" s="185" t="s">
        <v>191</v>
      </c>
      <c r="AU135" s="185" t="s">
        <v>80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104</v>
      </c>
      <c r="BM135" s="185" t="s">
        <v>265</v>
      </c>
    </row>
    <row r="136" s="2" customFormat="1" ht="16.5" customHeight="1">
      <c r="A136" s="38"/>
      <c r="B136" s="172"/>
      <c r="C136" s="173" t="s">
        <v>229</v>
      </c>
      <c r="D136" s="173" t="s">
        <v>191</v>
      </c>
      <c r="E136" s="174" t="s">
        <v>3108</v>
      </c>
      <c r="F136" s="175" t="s">
        <v>3109</v>
      </c>
      <c r="G136" s="176" t="s">
        <v>2395</v>
      </c>
      <c r="H136" s="177">
        <v>18</v>
      </c>
      <c r="I136" s="178"/>
      <c r="J136" s="179">
        <f>ROUND(I136*H136,2)</f>
        <v>0</v>
      </c>
      <c r="K136" s="180"/>
      <c r="L136" s="39"/>
      <c r="M136" s="181" t="s">
        <v>1</v>
      </c>
      <c r="N136" s="182" t="s">
        <v>38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104</v>
      </c>
      <c r="AT136" s="185" t="s">
        <v>191</v>
      </c>
      <c r="AU136" s="185" t="s">
        <v>80</v>
      </c>
      <c r="AY136" s="19" t="s">
        <v>189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104</v>
      </c>
      <c r="BM136" s="185" t="s">
        <v>272</v>
      </c>
    </row>
    <row r="137" s="2" customFormat="1" ht="24.15" customHeight="1">
      <c r="A137" s="38"/>
      <c r="B137" s="172"/>
      <c r="C137" s="173" t="s">
        <v>275</v>
      </c>
      <c r="D137" s="173" t="s">
        <v>191</v>
      </c>
      <c r="E137" s="174" t="s">
        <v>3110</v>
      </c>
      <c r="F137" s="175" t="s">
        <v>3111</v>
      </c>
      <c r="G137" s="176" t="s">
        <v>2395</v>
      </c>
      <c r="H137" s="177">
        <v>18</v>
      </c>
      <c r="I137" s="178"/>
      <c r="J137" s="179">
        <f>ROUND(I137*H137,2)</f>
        <v>0</v>
      </c>
      <c r="K137" s="180"/>
      <c r="L137" s="39"/>
      <c r="M137" s="181" t="s">
        <v>1</v>
      </c>
      <c r="N137" s="182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104</v>
      </c>
      <c r="AT137" s="185" t="s">
        <v>191</v>
      </c>
      <c r="AU137" s="185" t="s">
        <v>80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104</v>
      </c>
      <c r="BM137" s="185" t="s">
        <v>278</v>
      </c>
    </row>
    <row r="138" s="2" customFormat="1" ht="24.15" customHeight="1">
      <c r="A138" s="38"/>
      <c r="B138" s="172"/>
      <c r="C138" s="173" t="s">
        <v>233</v>
      </c>
      <c r="D138" s="173" t="s">
        <v>191</v>
      </c>
      <c r="E138" s="174" t="s">
        <v>3112</v>
      </c>
      <c r="F138" s="175" t="s">
        <v>3113</v>
      </c>
      <c r="G138" s="176" t="s">
        <v>2395</v>
      </c>
      <c r="H138" s="177">
        <v>18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104</v>
      </c>
      <c r="AT138" s="185" t="s">
        <v>191</v>
      </c>
      <c r="AU138" s="185" t="s">
        <v>80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104</v>
      </c>
      <c r="BM138" s="185" t="s">
        <v>281</v>
      </c>
    </row>
    <row r="139" s="2" customFormat="1" ht="24.15" customHeight="1">
      <c r="A139" s="38"/>
      <c r="B139" s="172"/>
      <c r="C139" s="173" t="s">
        <v>285</v>
      </c>
      <c r="D139" s="173" t="s">
        <v>191</v>
      </c>
      <c r="E139" s="174" t="s">
        <v>3114</v>
      </c>
      <c r="F139" s="175" t="s">
        <v>3115</v>
      </c>
      <c r="G139" s="176" t="s">
        <v>2395</v>
      </c>
      <c r="H139" s="177">
        <v>14</v>
      </c>
      <c r="I139" s="178"/>
      <c r="J139" s="179">
        <f>ROUND(I139*H139,2)</f>
        <v>0</v>
      </c>
      <c r="K139" s="180"/>
      <c r="L139" s="39"/>
      <c r="M139" s="181" t="s">
        <v>1</v>
      </c>
      <c r="N139" s="182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104</v>
      </c>
      <c r="AT139" s="185" t="s">
        <v>191</v>
      </c>
      <c r="AU139" s="185" t="s">
        <v>80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104</v>
      </c>
      <c r="BM139" s="185" t="s">
        <v>288</v>
      </c>
    </row>
    <row r="140" s="2" customFormat="1" ht="24.15" customHeight="1">
      <c r="A140" s="38"/>
      <c r="B140" s="172"/>
      <c r="C140" s="173" t="s">
        <v>239</v>
      </c>
      <c r="D140" s="173" t="s">
        <v>191</v>
      </c>
      <c r="E140" s="174" t="s">
        <v>3116</v>
      </c>
      <c r="F140" s="175" t="s">
        <v>3117</v>
      </c>
      <c r="G140" s="176" t="s">
        <v>2395</v>
      </c>
      <c r="H140" s="177">
        <v>14</v>
      </c>
      <c r="I140" s="178"/>
      <c r="J140" s="179">
        <f>ROUND(I140*H140,2)</f>
        <v>0</v>
      </c>
      <c r="K140" s="180"/>
      <c r="L140" s="39"/>
      <c r="M140" s="181" t="s">
        <v>1</v>
      </c>
      <c r="N140" s="182" t="s">
        <v>38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104</v>
      </c>
      <c r="AT140" s="185" t="s">
        <v>191</v>
      </c>
      <c r="AU140" s="185" t="s">
        <v>80</v>
      </c>
      <c r="AY140" s="19" t="s">
        <v>189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80</v>
      </c>
      <c r="BK140" s="186">
        <f>ROUND(I140*H140,2)</f>
        <v>0</v>
      </c>
      <c r="BL140" s="19" t="s">
        <v>104</v>
      </c>
      <c r="BM140" s="185" t="s">
        <v>292</v>
      </c>
    </row>
    <row r="141" s="2" customFormat="1" ht="24.15" customHeight="1">
      <c r="A141" s="38"/>
      <c r="B141" s="172"/>
      <c r="C141" s="173" t="s">
        <v>293</v>
      </c>
      <c r="D141" s="173" t="s">
        <v>191</v>
      </c>
      <c r="E141" s="174" t="s">
        <v>3118</v>
      </c>
      <c r="F141" s="175" t="s">
        <v>3119</v>
      </c>
      <c r="G141" s="176" t="s">
        <v>2395</v>
      </c>
      <c r="H141" s="177">
        <v>42</v>
      </c>
      <c r="I141" s="178"/>
      <c r="J141" s="179">
        <f>ROUND(I141*H141,2)</f>
        <v>0</v>
      </c>
      <c r="K141" s="180"/>
      <c r="L141" s="39"/>
      <c r="M141" s="181" t="s">
        <v>1</v>
      </c>
      <c r="N141" s="182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104</v>
      </c>
      <c r="AT141" s="185" t="s">
        <v>191</v>
      </c>
      <c r="AU141" s="185" t="s">
        <v>80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104</v>
      </c>
      <c r="BM141" s="185" t="s">
        <v>296</v>
      </c>
    </row>
    <row r="142" s="2" customFormat="1" ht="24.15" customHeight="1">
      <c r="A142" s="38"/>
      <c r="B142" s="172"/>
      <c r="C142" s="173" t="s">
        <v>248</v>
      </c>
      <c r="D142" s="173" t="s">
        <v>191</v>
      </c>
      <c r="E142" s="174" t="s">
        <v>3120</v>
      </c>
      <c r="F142" s="175" t="s">
        <v>3121</v>
      </c>
      <c r="G142" s="176" t="s">
        <v>2395</v>
      </c>
      <c r="H142" s="177">
        <v>1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104</v>
      </c>
      <c r="AT142" s="185" t="s">
        <v>191</v>
      </c>
      <c r="AU142" s="185" t="s">
        <v>80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104</v>
      </c>
      <c r="BM142" s="185" t="s">
        <v>300</v>
      </c>
    </row>
    <row r="143" s="2" customFormat="1" ht="16.5" customHeight="1">
      <c r="A143" s="38"/>
      <c r="B143" s="172"/>
      <c r="C143" s="173" t="s">
        <v>7</v>
      </c>
      <c r="D143" s="173" t="s">
        <v>191</v>
      </c>
      <c r="E143" s="174" t="s">
        <v>3122</v>
      </c>
      <c r="F143" s="175" t="s">
        <v>3123</v>
      </c>
      <c r="G143" s="176" t="s">
        <v>2395</v>
      </c>
      <c r="H143" s="177">
        <v>1</v>
      </c>
      <c r="I143" s="178"/>
      <c r="J143" s="179">
        <f>ROUND(I143*H143,2)</f>
        <v>0</v>
      </c>
      <c r="K143" s="180"/>
      <c r="L143" s="39"/>
      <c r="M143" s="181" t="s">
        <v>1</v>
      </c>
      <c r="N143" s="182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104</v>
      </c>
      <c r="AT143" s="185" t="s">
        <v>191</v>
      </c>
      <c r="AU143" s="185" t="s">
        <v>80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104</v>
      </c>
      <c r="BM143" s="185" t="s">
        <v>303</v>
      </c>
    </row>
    <row r="144" s="2" customFormat="1" ht="37.8" customHeight="1">
      <c r="A144" s="38"/>
      <c r="B144" s="172"/>
      <c r="C144" s="173" t="s">
        <v>254</v>
      </c>
      <c r="D144" s="173" t="s">
        <v>191</v>
      </c>
      <c r="E144" s="174" t="s">
        <v>3124</v>
      </c>
      <c r="F144" s="175" t="s">
        <v>3125</v>
      </c>
      <c r="G144" s="176" t="s">
        <v>2980</v>
      </c>
      <c r="H144" s="177">
        <v>1</v>
      </c>
      <c r="I144" s="178"/>
      <c r="J144" s="179">
        <f>ROUND(I144*H144,2)</f>
        <v>0</v>
      </c>
      <c r="K144" s="180"/>
      <c r="L144" s="39"/>
      <c r="M144" s="181" t="s">
        <v>1</v>
      </c>
      <c r="N144" s="182" t="s">
        <v>38</v>
      </c>
      <c r="O144" s="77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5" t="s">
        <v>104</v>
      </c>
      <c r="AT144" s="185" t="s">
        <v>191</v>
      </c>
      <c r="AU144" s="185" t="s">
        <v>80</v>
      </c>
      <c r="AY144" s="19" t="s">
        <v>189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9" t="s">
        <v>80</v>
      </c>
      <c r="BK144" s="186">
        <f>ROUND(I144*H144,2)</f>
        <v>0</v>
      </c>
      <c r="BL144" s="19" t="s">
        <v>104</v>
      </c>
      <c r="BM144" s="185" t="s">
        <v>308</v>
      </c>
    </row>
    <row r="145" s="2" customFormat="1" ht="16.5" customHeight="1">
      <c r="A145" s="38"/>
      <c r="B145" s="172"/>
      <c r="C145" s="173" t="s">
        <v>309</v>
      </c>
      <c r="D145" s="173" t="s">
        <v>191</v>
      </c>
      <c r="E145" s="174" t="s">
        <v>3126</v>
      </c>
      <c r="F145" s="175" t="s">
        <v>3127</v>
      </c>
      <c r="G145" s="176" t="s">
        <v>2395</v>
      </c>
      <c r="H145" s="177">
        <v>68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104</v>
      </c>
      <c r="AT145" s="185" t="s">
        <v>191</v>
      </c>
      <c r="AU145" s="185" t="s">
        <v>80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104</v>
      </c>
      <c r="BM145" s="185" t="s">
        <v>313</v>
      </c>
    </row>
    <row r="146" s="12" customFormat="1" ht="25.92" customHeight="1">
      <c r="A146" s="12"/>
      <c r="B146" s="159"/>
      <c r="C146" s="12"/>
      <c r="D146" s="160" t="s">
        <v>72</v>
      </c>
      <c r="E146" s="161" t="s">
        <v>2981</v>
      </c>
      <c r="F146" s="161" t="s">
        <v>2982</v>
      </c>
      <c r="G146" s="12"/>
      <c r="H146" s="12"/>
      <c r="I146" s="162"/>
      <c r="J146" s="163">
        <f>BK146</f>
        <v>0</v>
      </c>
      <c r="K146" s="12"/>
      <c r="L146" s="159"/>
      <c r="M146" s="164"/>
      <c r="N146" s="165"/>
      <c r="O146" s="165"/>
      <c r="P146" s="166">
        <f>SUM(P147:P152)</f>
        <v>0</v>
      </c>
      <c r="Q146" s="165"/>
      <c r="R146" s="166">
        <f>SUM(R147:R152)</f>
        <v>0</v>
      </c>
      <c r="S146" s="165"/>
      <c r="T146" s="167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0" t="s">
        <v>80</v>
      </c>
      <c r="AT146" s="168" t="s">
        <v>72</v>
      </c>
      <c r="AU146" s="168" t="s">
        <v>73</v>
      </c>
      <c r="AY146" s="160" t="s">
        <v>189</v>
      </c>
      <c r="BK146" s="169">
        <f>SUM(BK147:BK152)</f>
        <v>0</v>
      </c>
    </row>
    <row r="147" s="2" customFormat="1" ht="16.5" customHeight="1">
      <c r="A147" s="38"/>
      <c r="B147" s="172"/>
      <c r="C147" s="173" t="s">
        <v>257</v>
      </c>
      <c r="D147" s="173" t="s">
        <v>191</v>
      </c>
      <c r="E147" s="174" t="s">
        <v>3128</v>
      </c>
      <c r="F147" s="175" t="s">
        <v>3129</v>
      </c>
      <c r="G147" s="176" t="s">
        <v>228</v>
      </c>
      <c r="H147" s="177">
        <v>1480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104</v>
      </c>
      <c r="AT147" s="185" t="s">
        <v>191</v>
      </c>
      <c r="AU147" s="185" t="s">
        <v>80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104</v>
      </c>
      <c r="BM147" s="185" t="s">
        <v>316</v>
      </c>
    </row>
    <row r="148" s="2" customFormat="1" ht="16.5" customHeight="1">
      <c r="A148" s="38"/>
      <c r="B148" s="172"/>
      <c r="C148" s="173" t="s">
        <v>318</v>
      </c>
      <c r="D148" s="173" t="s">
        <v>191</v>
      </c>
      <c r="E148" s="174" t="s">
        <v>3130</v>
      </c>
      <c r="F148" s="175" t="s">
        <v>3131</v>
      </c>
      <c r="G148" s="176" t="s">
        <v>2395</v>
      </c>
      <c r="H148" s="177">
        <v>62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104</v>
      </c>
      <c r="AT148" s="185" t="s">
        <v>191</v>
      </c>
      <c r="AU148" s="185" t="s">
        <v>80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104</v>
      </c>
      <c r="BM148" s="185" t="s">
        <v>321</v>
      </c>
    </row>
    <row r="149" s="2" customFormat="1" ht="16.5" customHeight="1">
      <c r="A149" s="38"/>
      <c r="B149" s="172"/>
      <c r="C149" s="173" t="s">
        <v>265</v>
      </c>
      <c r="D149" s="173" t="s">
        <v>191</v>
      </c>
      <c r="E149" s="174" t="s">
        <v>3132</v>
      </c>
      <c r="F149" s="175" t="s">
        <v>3133</v>
      </c>
      <c r="G149" s="176" t="s">
        <v>2395</v>
      </c>
      <c r="H149" s="177">
        <v>18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104</v>
      </c>
      <c r="AT149" s="185" t="s">
        <v>191</v>
      </c>
      <c r="AU149" s="185" t="s">
        <v>80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104</v>
      </c>
      <c r="BM149" s="185" t="s">
        <v>326</v>
      </c>
    </row>
    <row r="150" s="2" customFormat="1" ht="16.5" customHeight="1">
      <c r="A150" s="38"/>
      <c r="B150" s="172"/>
      <c r="C150" s="173" t="s">
        <v>333</v>
      </c>
      <c r="D150" s="173" t="s">
        <v>191</v>
      </c>
      <c r="E150" s="174" t="s">
        <v>3134</v>
      </c>
      <c r="F150" s="175" t="s">
        <v>3135</v>
      </c>
      <c r="G150" s="176" t="s">
        <v>2395</v>
      </c>
      <c r="H150" s="177">
        <v>18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104</v>
      </c>
      <c r="AT150" s="185" t="s">
        <v>191</v>
      </c>
      <c r="AU150" s="185" t="s">
        <v>80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104</v>
      </c>
      <c r="BM150" s="185" t="s">
        <v>336</v>
      </c>
    </row>
    <row r="151" s="2" customFormat="1" ht="37.8" customHeight="1">
      <c r="A151" s="38"/>
      <c r="B151" s="172"/>
      <c r="C151" s="173" t="s">
        <v>272</v>
      </c>
      <c r="D151" s="173" t="s">
        <v>191</v>
      </c>
      <c r="E151" s="174" t="s">
        <v>3136</v>
      </c>
      <c r="F151" s="175" t="s">
        <v>3137</v>
      </c>
      <c r="G151" s="176" t="s">
        <v>2980</v>
      </c>
      <c r="H151" s="177">
        <v>1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104</v>
      </c>
      <c r="AT151" s="185" t="s">
        <v>191</v>
      </c>
      <c r="AU151" s="185" t="s">
        <v>80</v>
      </c>
      <c r="AY151" s="19" t="s">
        <v>189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104</v>
      </c>
      <c r="BM151" s="185" t="s">
        <v>345</v>
      </c>
    </row>
    <row r="152" s="2" customFormat="1" ht="24.15" customHeight="1">
      <c r="A152" s="38"/>
      <c r="B152" s="172"/>
      <c r="C152" s="173" t="s">
        <v>347</v>
      </c>
      <c r="D152" s="173" t="s">
        <v>191</v>
      </c>
      <c r="E152" s="174" t="s">
        <v>3138</v>
      </c>
      <c r="F152" s="175" t="s">
        <v>3139</v>
      </c>
      <c r="G152" s="176" t="s">
        <v>2705</v>
      </c>
      <c r="H152" s="177">
        <v>14</v>
      </c>
      <c r="I152" s="178"/>
      <c r="J152" s="179">
        <f>ROUND(I152*H152,2)</f>
        <v>0</v>
      </c>
      <c r="K152" s="180"/>
      <c r="L152" s="39"/>
      <c r="M152" s="181" t="s">
        <v>1</v>
      </c>
      <c r="N152" s="182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104</v>
      </c>
      <c r="AT152" s="185" t="s">
        <v>191</v>
      </c>
      <c r="AU152" s="185" t="s">
        <v>80</v>
      </c>
      <c r="AY152" s="19" t="s">
        <v>189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104</v>
      </c>
      <c r="BM152" s="185" t="s">
        <v>350</v>
      </c>
    </row>
    <row r="153" s="12" customFormat="1" ht="25.92" customHeight="1">
      <c r="A153" s="12"/>
      <c r="B153" s="159"/>
      <c r="C153" s="12"/>
      <c r="D153" s="160" t="s">
        <v>72</v>
      </c>
      <c r="E153" s="161" t="s">
        <v>2985</v>
      </c>
      <c r="F153" s="161" t="s">
        <v>2392</v>
      </c>
      <c r="G153" s="12"/>
      <c r="H153" s="12"/>
      <c r="I153" s="162"/>
      <c r="J153" s="163">
        <f>BK153</f>
        <v>0</v>
      </c>
      <c r="K153" s="12"/>
      <c r="L153" s="159"/>
      <c r="M153" s="164"/>
      <c r="N153" s="165"/>
      <c r="O153" s="165"/>
      <c r="P153" s="166">
        <f>SUM(P154:P156)</f>
        <v>0</v>
      </c>
      <c r="Q153" s="165"/>
      <c r="R153" s="166">
        <f>SUM(R154:R156)</f>
        <v>0</v>
      </c>
      <c r="S153" s="165"/>
      <c r="T153" s="167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0" t="s">
        <v>80</v>
      </c>
      <c r="AT153" s="168" t="s">
        <v>72</v>
      </c>
      <c r="AU153" s="168" t="s">
        <v>73</v>
      </c>
      <c r="AY153" s="160" t="s">
        <v>189</v>
      </c>
      <c r="BK153" s="169">
        <f>SUM(BK154:BK156)</f>
        <v>0</v>
      </c>
    </row>
    <row r="154" s="2" customFormat="1" ht="21.75" customHeight="1">
      <c r="A154" s="38"/>
      <c r="B154" s="172"/>
      <c r="C154" s="173" t="s">
        <v>278</v>
      </c>
      <c r="D154" s="173" t="s">
        <v>191</v>
      </c>
      <c r="E154" s="174" t="s">
        <v>3140</v>
      </c>
      <c r="F154" s="175" t="s">
        <v>3141</v>
      </c>
      <c r="G154" s="176" t="s">
        <v>2395</v>
      </c>
      <c r="H154" s="177">
        <v>1</v>
      </c>
      <c r="I154" s="178"/>
      <c r="J154" s="179">
        <f>ROUND(I154*H154,2)</f>
        <v>0</v>
      </c>
      <c r="K154" s="180"/>
      <c r="L154" s="39"/>
      <c r="M154" s="181" t="s">
        <v>1</v>
      </c>
      <c r="N154" s="182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104</v>
      </c>
      <c r="AT154" s="185" t="s">
        <v>191</v>
      </c>
      <c r="AU154" s="185" t="s">
        <v>80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104</v>
      </c>
      <c r="BM154" s="185" t="s">
        <v>354</v>
      </c>
    </row>
    <row r="155" s="2" customFormat="1" ht="16.5" customHeight="1">
      <c r="A155" s="38"/>
      <c r="B155" s="172"/>
      <c r="C155" s="173" t="s">
        <v>355</v>
      </c>
      <c r="D155" s="173" t="s">
        <v>191</v>
      </c>
      <c r="E155" s="174" t="s">
        <v>3142</v>
      </c>
      <c r="F155" s="175" t="s">
        <v>2990</v>
      </c>
      <c r="G155" s="176" t="s">
        <v>2980</v>
      </c>
      <c r="H155" s="177">
        <v>1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104</v>
      </c>
      <c r="AT155" s="185" t="s">
        <v>191</v>
      </c>
      <c r="AU155" s="185" t="s">
        <v>80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104</v>
      </c>
      <c r="BM155" s="185" t="s">
        <v>358</v>
      </c>
    </row>
    <row r="156" s="2" customFormat="1" ht="16.5" customHeight="1">
      <c r="A156" s="38"/>
      <c r="B156" s="172"/>
      <c r="C156" s="173" t="s">
        <v>281</v>
      </c>
      <c r="D156" s="173" t="s">
        <v>191</v>
      </c>
      <c r="E156" s="174" t="s">
        <v>3143</v>
      </c>
      <c r="F156" s="175" t="s">
        <v>2880</v>
      </c>
      <c r="G156" s="176" t="s">
        <v>2395</v>
      </c>
      <c r="H156" s="177">
        <v>1</v>
      </c>
      <c r="I156" s="178"/>
      <c r="J156" s="179">
        <f>ROUND(I156*H156,2)</f>
        <v>0</v>
      </c>
      <c r="K156" s="180"/>
      <c r="L156" s="39"/>
      <c r="M156" s="181" t="s">
        <v>1</v>
      </c>
      <c r="N156" s="182" t="s">
        <v>38</v>
      </c>
      <c r="O156" s="77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104</v>
      </c>
      <c r="AT156" s="185" t="s">
        <v>191</v>
      </c>
      <c r="AU156" s="185" t="s">
        <v>80</v>
      </c>
      <c r="AY156" s="19" t="s">
        <v>189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80</v>
      </c>
      <c r="BK156" s="186">
        <f>ROUND(I156*H156,2)</f>
        <v>0</v>
      </c>
      <c r="BL156" s="19" t="s">
        <v>104</v>
      </c>
      <c r="BM156" s="185" t="s">
        <v>365</v>
      </c>
    </row>
    <row r="157" s="12" customFormat="1" ht="25.92" customHeight="1">
      <c r="A157" s="12"/>
      <c r="B157" s="159"/>
      <c r="C157" s="12"/>
      <c r="D157" s="160" t="s">
        <v>72</v>
      </c>
      <c r="E157" s="161" t="s">
        <v>978</v>
      </c>
      <c r="F157" s="161" t="s">
        <v>979</v>
      </c>
      <c r="G157" s="12"/>
      <c r="H157" s="12"/>
      <c r="I157" s="162"/>
      <c r="J157" s="163">
        <f>BK157</f>
        <v>0</v>
      </c>
      <c r="K157" s="12"/>
      <c r="L157" s="159"/>
      <c r="M157" s="164"/>
      <c r="N157" s="165"/>
      <c r="O157" s="165"/>
      <c r="P157" s="166">
        <f>P158</f>
        <v>0</v>
      </c>
      <c r="Q157" s="165"/>
      <c r="R157" s="166">
        <f>R158</f>
        <v>0</v>
      </c>
      <c r="S157" s="165"/>
      <c r="T157" s="167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0" t="s">
        <v>82</v>
      </c>
      <c r="AT157" s="168" t="s">
        <v>72</v>
      </c>
      <c r="AU157" s="168" t="s">
        <v>73</v>
      </c>
      <c r="AY157" s="160" t="s">
        <v>189</v>
      </c>
      <c r="BK157" s="169">
        <f>BK158</f>
        <v>0</v>
      </c>
    </row>
    <row r="158" s="12" customFormat="1" ht="22.8" customHeight="1">
      <c r="A158" s="12"/>
      <c r="B158" s="159"/>
      <c r="C158" s="12"/>
      <c r="D158" s="160" t="s">
        <v>72</v>
      </c>
      <c r="E158" s="170" t="s">
        <v>1854</v>
      </c>
      <c r="F158" s="170" t="s">
        <v>2659</v>
      </c>
      <c r="G158" s="12"/>
      <c r="H158" s="12"/>
      <c r="I158" s="162"/>
      <c r="J158" s="171">
        <f>BK158</f>
        <v>0</v>
      </c>
      <c r="K158" s="12"/>
      <c r="L158" s="159"/>
      <c r="M158" s="164"/>
      <c r="N158" s="165"/>
      <c r="O158" s="165"/>
      <c r="P158" s="166">
        <f>SUM(P159:P173)</f>
        <v>0</v>
      </c>
      <c r="Q158" s="165"/>
      <c r="R158" s="166">
        <f>SUM(R159:R173)</f>
        <v>0</v>
      </c>
      <c r="S158" s="165"/>
      <c r="T158" s="167">
        <f>SUM(T159:T173)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0" t="s">
        <v>82</v>
      </c>
      <c r="AT158" s="168" t="s">
        <v>72</v>
      </c>
      <c r="AU158" s="168" t="s">
        <v>80</v>
      </c>
      <c r="AY158" s="160" t="s">
        <v>189</v>
      </c>
      <c r="BK158" s="169">
        <f>SUM(BK159:BK173)</f>
        <v>0</v>
      </c>
    </row>
    <row r="159" s="2" customFormat="1" ht="21.75" customHeight="1">
      <c r="A159" s="38"/>
      <c r="B159" s="172"/>
      <c r="C159" s="173" t="s">
        <v>367</v>
      </c>
      <c r="D159" s="173" t="s">
        <v>191</v>
      </c>
      <c r="E159" s="174" t="s">
        <v>3144</v>
      </c>
      <c r="F159" s="175" t="s">
        <v>3145</v>
      </c>
      <c r="G159" s="176" t="s">
        <v>553</v>
      </c>
      <c r="H159" s="177">
        <v>14</v>
      </c>
      <c r="I159" s="178"/>
      <c r="J159" s="179">
        <f>ROUND(I159*H159,2)</f>
        <v>0</v>
      </c>
      <c r="K159" s="180"/>
      <c r="L159" s="39"/>
      <c r="M159" s="181" t="s">
        <v>1</v>
      </c>
      <c r="N159" s="182" t="s">
        <v>38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233</v>
      </c>
      <c r="AT159" s="185" t="s">
        <v>191</v>
      </c>
      <c r="AU159" s="185" t="s">
        <v>82</v>
      </c>
      <c r="AY159" s="19" t="s">
        <v>189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80</v>
      </c>
      <c r="BK159" s="186">
        <f>ROUND(I159*H159,2)</f>
        <v>0</v>
      </c>
      <c r="BL159" s="19" t="s">
        <v>233</v>
      </c>
      <c r="BM159" s="185" t="s">
        <v>370</v>
      </c>
    </row>
    <row r="160" s="2" customFormat="1" ht="16.5" customHeight="1">
      <c r="A160" s="38"/>
      <c r="B160" s="172"/>
      <c r="C160" s="173" t="s">
        <v>288</v>
      </c>
      <c r="D160" s="173" t="s">
        <v>191</v>
      </c>
      <c r="E160" s="174" t="s">
        <v>3146</v>
      </c>
      <c r="F160" s="175" t="s">
        <v>3147</v>
      </c>
      <c r="G160" s="176" t="s">
        <v>553</v>
      </c>
      <c r="H160" s="177">
        <v>14</v>
      </c>
      <c r="I160" s="178"/>
      <c r="J160" s="179">
        <f>ROUND(I160*H160,2)</f>
        <v>0</v>
      </c>
      <c r="K160" s="180"/>
      <c r="L160" s="39"/>
      <c r="M160" s="181" t="s">
        <v>1</v>
      </c>
      <c r="N160" s="182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233</v>
      </c>
      <c r="AT160" s="185" t="s">
        <v>191</v>
      </c>
      <c r="AU160" s="185" t="s">
        <v>82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233</v>
      </c>
      <c r="BM160" s="185" t="s">
        <v>373</v>
      </c>
    </row>
    <row r="161" s="2" customFormat="1" ht="16.5" customHeight="1">
      <c r="A161" s="38"/>
      <c r="B161" s="172"/>
      <c r="C161" s="173" t="s">
        <v>374</v>
      </c>
      <c r="D161" s="173" t="s">
        <v>191</v>
      </c>
      <c r="E161" s="174" t="s">
        <v>3148</v>
      </c>
      <c r="F161" s="175" t="s">
        <v>3149</v>
      </c>
      <c r="G161" s="176" t="s">
        <v>553</v>
      </c>
      <c r="H161" s="177">
        <v>14</v>
      </c>
      <c r="I161" s="178"/>
      <c r="J161" s="179">
        <f>ROUND(I161*H161,2)</f>
        <v>0</v>
      </c>
      <c r="K161" s="180"/>
      <c r="L161" s="39"/>
      <c r="M161" s="181" t="s">
        <v>1</v>
      </c>
      <c r="N161" s="182" t="s">
        <v>38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233</v>
      </c>
      <c r="AT161" s="185" t="s">
        <v>191</v>
      </c>
      <c r="AU161" s="185" t="s">
        <v>82</v>
      </c>
      <c r="AY161" s="19" t="s">
        <v>189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80</v>
      </c>
      <c r="BK161" s="186">
        <f>ROUND(I161*H161,2)</f>
        <v>0</v>
      </c>
      <c r="BL161" s="19" t="s">
        <v>233</v>
      </c>
      <c r="BM161" s="185" t="s">
        <v>377</v>
      </c>
    </row>
    <row r="162" s="2" customFormat="1" ht="16.5" customHeight="1">
      <c r="A162" s="38"/>
      <c r="B162" s="172"/>
      <c r="C162" s="173" t="s">
        <v>292</v>
      </c>
      <c r="D162" s="173" t="s">
        <v>191</v>
      </c>
      <c r="E162" s="174" t="s">
        <v>3150</v>
      </c>
      <c r="F162" s="175" t="s">
        <v>3151</v>
      </c>
      <c r="G162" s="176" t="s">
        <v>553</v>
      </c>
      <c r="H162" s="177">
        <v>1</v>
      </c>
      <c r="I162" s="178"/>
      <c r="J162" s="179">
        <f>ROUND(I162*H162,2)</f>
        <v>0</v>
      </c>
      <c r="K162" s="180"/>
      <c r="L162" s="39"/>
      <c r="M162" s="181" t="s">
        <v>1</v>
      </c>
      <c r="N162" s="182" t="s">
        <v>38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233</v>
      </c>
      <c r="AT162" s="185" t="s">
        <v>191</v>
      </c>
      <c r="AU162" s="185" t="s">
        <v>82</v>
      </c>
      <c r="AY162" s="19" t="s">
        <v>189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233</v>
      </c>
      <c r="BM162" s="185" t="s">
        <v>381</v>
      </c>
    </row>
    <row r="163" s="2" customFormat="1" ht="16.5" customHeight="1">
      <c r="A163" s="38"/>
      <c r="B163" s="172"/>
      <c r="C163" s="173" t="s">
        <v>385</v>
      </c>
      <c r="D163" s="173" t="s">
        <v>191</v>
      </c>
      <c r="E163" s="174" t="s">
        <v>3152</v>
      </c>
      <c r="F163" s="175" t="s">
        <v>3153</v>
      </c>
      <c r="G163" s="176" t="s">
        <v>553</v>
      </c>
      <c r="H163" s="177">
        <v>42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38</v>
      </c>
      <c r="O163" s="77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233</v>
      </c>
      <c r="AT163" s="185" t="s">
        <v>191</v>
      </c>
      <c r="AU163" s="185" t="s">
        <v>82</v>
      </c>
      <c r="AY163" s="19" t="s">
        <v>189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80</v>
      </c>
      <c r="BK163" s="186">
        <f>ROUND(I163*H163,2)</f>
        <v>0</v>
      </c>
      <c r="BL163" s="19" t="s">
        <v>233</v>
      </c>
      <c r="BM163" s="185" t="s">
        <v>388</v>
      </c>
    </row>
    <row r="164" s="2" customFormat="1" ht="16.5" customHeight="1">
      <c r="A164" s="38"/>
      <c r="B164" s="172"/>
      <c r="C164" s="173" t="s">
        <v>296</v>
      </c>
      <c r="D164" s="173" t="s">
        <v>191</v>
      </c>
      <c r="E164" s="174" t="s">
        <v>3154</v>
      </c>
      <c r="F164" s="175" t="s">
        <v>3155</v>
      </c>
      <c r="G164" s="176" t="s">
        <v>553</v>
      </c>
      <c r="H164" s="177">
        <v>42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38</v>
      </c>
      <c r="O164" s="77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233</v>
      </c>
      <c r="AT164" s="185" t="s">
        <v>191</v>
      </c>
      <c r="AU164" s="185" t="s">
        <v>82</v>
      </c>
      <c r="AY164" s="19" t="s">
        <v>189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80</v>
      </c>
      <c r="BK164" s="186">
        <f>ROUND(I164*H164,2)</f>
        <v>0</v>
      </c>
      <c r="BL164" s="19" t="s">
        <v>233</v>
      </c>
      <c r="BM164" s="185" t="s">
        <v>391</v>
      </c>
    </row>
    <row r="165" s="2" customFormat="1" ht="16.5" customHeight="1">
      <c r="A165" s="38"/>
      <c r="B165" s="172"/>
      <c r="C165" s="173" t="s">
        <v>395</v>
      </c>
      <c r="D165" s="173" t="s">
        <v>191</v>
      </c>
      <c r="E165" s="174" t="s">
        <v>3156</v>
      </c>
      <c r="F165" s="175" t="s">
        <v>3157</v>
      </c>
      <c r="G165" s="176" t="s">
        <v>553</v>
      </c>
      <c r="H165" s="177">
        <v>14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38</v>
      </c>
      <c r="O165" s="77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233</v>
      </c>
      <c r="AT165" s="185" t="s">
        <v>191</v>
      </c>
      <c r="AU165" s="185" t="s">
        <v>82</v>
      </c>
      <c r="AY165" s="19" t="s">
        <v>189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80</v>
      </c>
      <c r="BK165" s="186">
        <f>ROUND(I165*H165,2)</f>
        <v>0</v>
      </c>
      <c r="BL165" s="19" t="s">
        <v>233</v>
      </c>
      <c r="BM165" s="185" t="s">
        <v>398</v>
      </c>
    </row>
    <row r="166" s="2" customFormat="1" ht="16.5" customHeight="1">
      <c r="A166" s="38"/>
      <c r="B166" s="172"/>
      <c r="C166" s="173" t="s">
        <v>300</v>
      </c>
      <c r="D166" s="173" t="s">
        <v>191</v>
      </c>
      <c r="E166" s="174" t="s">
        <v>3158</v>
      </c>
      <c r="F166" s="175" t="s">
        <v>3159</v>
      </c>
      <c r="G166" s="176" t="s">
        <v>553</v>
      </c>
      <c r="H166" s="177">
        <v>14</v>
      </c>
      <c r="I166" s="178"/>
      <c r="J166" s="179">
        <f>ROUND(I166*H166,2)</f>
        <v>0</v>
      </c>
      <c r="K166" s="180"/>
      <c r="L166" s="39"/>
      <c r="M166" s="181" t="s">
        <v>1</v>
      </c>
      <c r="N166" s="182" t="s">
        <v>38</v>
      </c>
      <c r="O166" s="77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233</v>
      </c>
      <c r="AT166" s="185" t="s">
        <v>191</v>
      </c>
      <c r="AU166" s="185" t="s">
        <v>82</v>
      </c>
      <c r="AY166" s="19" t="s">
        <v>189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80</v>
      </c>
      <c r="BK166" s="186">
        <f>ROUND(I166*H166,2)</f>
        <v>0</v>
      </c>
      <c r="BL166" s="19" t="s">
        <v>233</v>
      </c>
      <c r="BM166" s="185" t="s">
        <v>399</v>
      </c>
    </row>
    <row r="167" s="2" customFormat="1" ht="16.5" customHeight="1">
      <c r="A167" s="38"/>
      <c r="B167" s="172"/>
      <c r="C167" s="173" t="s">
        <v>402</v>
      </c>
      <c r="D167" s="173" t="s">
        <v>191</v>
      </c>
      <c r="E167" s="174" t="s">
        <v>3160</v>
      </c>
      <c r="F167" s="175" t="s">
        <v>3161</v>
      </c>
      <c r="G167" s="176" t="s">
        <v>553</v>
      </c>
      <c r="H167" s="177">
        <v>42</v>
      </c>
      <c r="I167" s="178"/>
      <c r="J167" s="179">
        <f>ROUND(I167*H167,2)</f>
        <v>0</v>
      </c>
      <c r="K167" s="180"/>
      <c r="L167" s="39"/>
      <c r="M167" s="181" t="s">
        <v>1</v>
      </c>
      <c r="N167" s="182" t="s">
        <v>38</v>
      </c>
      <c r="O167" s="77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5" t="s">
        <v>233</v>
      </c>
      <c r="AT167" s="185" t="s">
        <v>191</v>
      </c>
      <c r="AU167" s="185" t="s">
        <v>82</v>
      </c>
      <c r="AY167" s="19" t="s">
        <v>189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9" t="s">
        <v>80</v>
      </c>
      <c r="BK167" s="186">
        <f>ROUND(I167*H167,2)</f>
        <v>0</v>
      </c>
      <c r="BL167" s="19" t="s">
        <v>233</v>
      </c>
      <c r="BM167" s="185" t="s">
        <v>403</v>
      </c>
    </row>
    <row r="168" s="2" customFormat="1" ht="16.5" customHeight="1">
      <c r="A168" s="38"/>
      <c r="B168" s="172"/>
      <c r="C168" s="173" t="s">
        <v>303</v>
      </c>
      <c r="D168" s="173" t="s">
        <v>191</v>
      </c>
      <c r="E168" s="174" t="s">
        <v>3162</v>
      </c>
      <c r="F168" s="175" t="s">
        <v>3163</v>
      </c>
      <c r="G168" s="176" t="s">
        <v>553</v>
      </c>
      <c r="H168" s="177">
        <v>14</v>
      </c>
      <c r="I168" s="178"/>
      <c r="J168" s="179">
        <f>ROUND(I168*H168,2)</f>
        <v>0</v>
      </c>
      <c r="K168" s="180"/>
      <c r="L168" s="39"/>
      <c r="M168" s="181" t="s">
        <v>1</v>
      </c>
      <c r="N168" s="182" t="s">
        <v>38</v>
      </c>
      <c r="O168" s="77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5" t="s">
        <v>233</v>
      </c>
      <c r="AT168" s="185" t="s">
        <v>191</v>
      </c>
      <c r="AU168" s="185" t="s">
        <v>82</v>
      </c>
      <c r="AY168" s="19" t="s">
        <v>189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9" t="s">
        <v>80</v>
      </c>
      <c r="BK168" s="186">
        <f>ROUND(I168*H168,2)</f>
        <v>0</v>
      </c>
      <c r="BL168" s="19" t="s">
        <v>233</v>
      </c>
      <c r="BM168" s="185" t="s">
        <v>406</v>
      </c>
    </row>
    <row r="169" s="2" customFormat="1" ht="16.5" customHeight="1">
      <c r="A169" s="38"/>
      <c r="B169" s="172"/>
      <c r="C169" s="173" t="s">
        <v>408</v>
      </c>
      <c r="D169" s="173" t="s">
        <v>191</v>
      </c>
      <c r="E169" s="174" t="s">
        <v>3164</v>
      </c>
      <c r="F169" s="175" t="s">
        <v>3165</v>
      </c>
      <c r="G169" s="176" t="s">
        <v>553</v>
      </c>
      <c r="H169" s="177">
        <v>1</v>
      </c>
      <c r="I169" s="178"/>
      <c r="J169" s="179">
        <f>ROUND(I169*H169,2)</f>
        <v>0</v>
      </c>
      <c r="K169" s="180"/>
      <c r="L169" s="39"/>
      <c r="M169" s="181" t="s">
        <v>1</v>
      </c>
      <c r="N169" s="182" t="s">
        <v>38</v>
      </c>
      <c r="O169" s="77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5" t="s">
        <v>233</v>
      </c>
      <c r="AT169" s="185" t="s">
        <v>191</v>
      </c>
      <c r="AU169" s="185" t="s">
        <v>82</v>
      </c>
      <c r="AY169" s="19" t="s">
        <v>189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9" t="s">
        <v>80</v>
      </c>
      <c r="BK169" s="186">
        <f>ROUND(I169*H169,2)</f>
        <v>0</v>
      </c>
      <c r="BL169" s="19" t="s">
        <v>233</v>
      </c>
      <c r="BM169" s="185" t="s">
        <v>411</v>
      </c>
    </row>
    <row r="170" s="2" customFormat="1" ht="16.5" customHeight="1">
      <c r="A170" s="38"/>
      <c r="B170" s="172"/>
      <c r="C170" s="173" t="s">
        <v>308</v>
      </c>
      <c r="D170" s="173" t="s">
        <v>191</v>
      </c>
      <c r="E170" s="174" t="s">
        <v>3166</v>
      </c>
      <c r="F170" s="175" t="s">
        <v>3167</v>
      </c>
      <c r="G170" s="176" t="s">
        <v>553</v>
      </c>
      <c r="H170" s="177">
        <v>1</v>
      </c>
      <c r="I170" s="178"/>
      <c r="J170" s="179">
        <f>ROUND(I170*H170,2)</f>
        <v>0</v>
      </c>
      <c r="K170" s="180"/>
      <c r="L170" s="39"/>
      <c r="M170" s="181" t="s">
        <v>1</v>
      </c>
      <c r="N170" s="182" t="s">
        <v>38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233</v>
      </c>
      <c r="AT170" s="185" t="s">
        <v>191</v>
      </c>
      <c r="AU170" s="185" t="s">
        <v>82</v>
      </c>
      <c r="AY170" s="19" t="s">
        <v>189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80</v>
      </c>
      <c r="BK170" s="186">
        <f>ROUND(I170*H170,2)</f>
        <v>0</v>
      </c>
      <c r="BL170" s="19" t="s">
        <v>233</v>
      </c>
      <c r="BM170" s="185" t="s">
        <v>415</v>
      </c>
    </row>
    <row r="171" s="2" customFormat="1" ht="16.5" customHeight="1">
      <c r="A171" s="38"/>
      <c r="B171" s="172"/>
      <c r="C171" s="173" t="s">
        <v>418</v>
      </c>
      <c r="D171" s="173" t="s">
        <v>191</v>
      </c>
      <c r="E171" s="174" t="s">
        <v>3168</v>
      </c>
      <c r="F171" s="175" t="s">
        <v>3169</v>
      </c>
      <c r="G171" s="176" t="s">
        <v>553</v>
      </c>
      <c r="H171" s="177">
        <v>1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233</v>
      </c>
      <c r="AT171" s="185" t="s">
        <v>191</v>
      </c>
      <c r="AU171" s="185" t="s">
        <v>82</v>
      </c>
      <c r="AY171" s="19" t="s">
        <v>189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233</v>
      </c>
      <c r="BM171" s="185" t="s">
        <v>421</v>
      </c>
    </row>
    <row r="172" s="2" customFormat="1" ht="16.5" customHeight="1">
      <c r="A172" s="38"/>
      <c r="B172" s="172"/>
      <c r="C172" s="173" t="s">
        <v>313</v>
      </c>
      <c r="D172" s="173" t="s">
        <v>191</v>
      </c>
      <c r="E172" s="174" t="s">
        <v>3170</v>
      </c>
      <c r="F172" s="175" t="s">
        <v>3171</v>
      </c>
      <c r="G172" s="176" t="s">
        <v>553</v>
      </c>
      <c r="H172" s="177">
        <v>14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233</v>
      </c>
      <c r="AT172" s="185" t="s">
        <v>191</v>
      </c>
      <c r="AU172" s="185" t="s">
        <v>82</v>
      </c>
      <c r="AY172" s="19" t="s">
        <v>189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233</v>
      </c>
      <c r="BM172" s="185" t="s">
        <v>426</v>
      </c>
    </row>
    <row r="173" s="2" customFormat="1" ht="16.5" customHeight="1">
      <c r="A173" s="38"/>
      <c r="B173" s="172"/>
      <c r="C173" s="173" t="s">
        <v>428</v>
      </c>
      <c r="D173" s="173" t="s">
        <v>191</v>
      </c>
      <c r="E173" s="174" t="s">
        <v>3172</v>
      </c>
      <c r="F173" s="175" t="s">
        <v>3173</v>
      </c>
      <c r="G173" s="176" t="s">
        <v>553</v>
      </c>
      <c r="H173" s="177">
        <v>1</v>
      </c>
      <c r="I173" s="178"/>
      <c r="J173" s="179">
        <f>ROUND(I173*H173,2)</f>
        <v>0</v>
      </c>
      <c r="K173" s="180"/>
      <c r="L173" s="39"/>
      <c r="M173" s="231" t="s">
        <v>1</v>
      </c>
      <c r="N173" s="232" t="s">
        <v>38</v>
      </c>
      <c r="O173" s="233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233</v>
      </c>
      <c r="AT173" s="185" t="s">
        <v>191</v>
      </c>
      <c r="AU173" s="185" t="s">
        <v>82</v>
      </c>
      <c r="AY173" s="19" t="s">
        <v>189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233</v>
      </c>
      <c r="BM173" s="185" t="s">
        <v>431</v>
      </c>
    </row>
    <row r="174" s="2" customFormat="1" ht="6.96" customHeight="1">
      <c r="A174" s="38"/>
      <c r="B174" s="60"/>
      <c r="C174" s="61"/>
      <c r="D174" s="61"/>
      <c r="E174" s="61"/>
      <c r="F174" s="61"/>
      <c r="G174" s="61"/>
      <c r="H174" s="61"/>
      <c r="I174" s="61"/>
      <c r="J174" s="61"/>
      <c r="K174" s="61"/>
      <c r="L174" s="39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autoFilter ref="C120:K17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3174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ROUND((SUM(BE122:BE166)),  2)</f>
        <v>0</v>
      </c>
      <c r="G33" s="38"/>
      <c r="H33" s="38"/>
      <c r="I33" s="128">
        <v>0.20999999999999999</v>
      </c>
      <c r="J33" s="127">
        <f>ROUND(((SUM(BE122:BE166))*I33),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ROUND((SUM(BF122:BF166)),  2)</f>
        <v>0</v>
      </c>
      <c r="G34" s="38"/>
      <c r="H34" s="38"/>
      <c r="I34" s="128">
        <v>0.12</v>
      </c>
      <c r="J34" s="127">
        <f>ROUND(((SUM(BF122:BF166))*I34),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ROUND((SUM(BG122:BG166)),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ROUND((SUM(BH122:BH166)),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ROUND((SUM(BI122:BI166)),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8 - Hrubé rozvody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154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2492</v>
      </c>
      <c r="E98" s="146"/>
      <c r="F98" s="146"/>
      <c r="G98" s="146"/>
      <c r="H98" s="146"/>
      <c r="I98" s="146"/>
      <c r="J98" s="147">
        <f>J124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0"/>
      <c r="C99" s="9"/>
      <c r="D99" s="141" t="s">
        <v>2493</v>
      </c>
      <c r="E99" s="142"/>
      <c r="F99" s="142"/>
      <c r="G99" s="142"/>
      <c r="H99" s="142"/>
      <c r="I99" s="142"/>
      <c r="J99" s="143">
        <f>J145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2496</v>
      </c>
      <c r="E100" s="146"/>
      <c r="F100" s="146"/>
      <c r="G100" s="146"/>
      <c r="H100" s="146"/>
      <c r="I100" s="146"/>
      <c r="J100" s="147">
        <f>J146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0"/>
      <c r="C101" s="9"/>
      <c r="D101" s="141" t="s">
        <v>2497</v>
      </c>
      <c r="E101" s="142"/>
      <c r="F101" s="142"/>
      <c r="G101" s="142"/>
      <c r="H101" s="142"/>
      <c r="I101" s="142"/>
      <c r="J101" s="143">
        <f>J159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0"/>
      <c r="C102" s="9"/>
      <c r="D102" s="141" t="s">
        <v>2126</v>
      </c>
      <c r="E102" s="142"/>
      <c r="F102" s="142"/>
      <c r="G102" s="142"/>
      <c r="H102" s="142"/>
      <c r="I102" s="142"/>
      <c r="J102" s="143">
        <f>J164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174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1" t="str">
        <f>E7</f>
        <v>BODARCHITEKTI202401 - KODUS Kamenice - druhá etapa-16.3.25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138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>8 - Hrubé rozvody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F12</f>
        <v xml:space="preserve"> </v>
      </c>
      <c r="G116" s="38"/>
      <c r="H116" s="38"/>
      <c r="I116" s="32" t="s">
        <v>22</v>
      </c>
      <c r="J116" s="69" t="str">
        <f>IF(J12="","",J12)</f>
        <v>10. 3. 2025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38"/>
      <c r="E118" s="38"/>
      <c r="F118" s="27" t="str">
        <f>E15</f>
        <v xml:space="preserve"> </v>
      </c>
      <c r="G118" s="38"/>
      <c r="H118" s="38"/>
      <c r="I118" s="32" t="s">
        <v>29</v>
      </c>
      <c r="J118" s="36" t="str">
        <f>E21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38"/>
      <c r="E119" s="38"/>
      <c r="F119" s="27" t="str">
        <f>IF(E18="","",E18)</f>
        <v>Vyplň údaj</v>
      </c>
      <c r="G119" s="38"/>
      <c r="H119" s="38"/>
      <c r="I119" s="32" t="s">
        <v>31</v>
      </c>
      <c r="J119" s="36" t="str">
        <f>E24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48"/>
      <c r="B121" s="149"/>
      <c r="C121" s="150" t="s">
        <v>175</v>
      </c>
      <c r="D121" s="151" t="s">
        <v>58</v>
      </c>
      <c r="E121" s="151" t="s">
        <v>54</v>
      </c>
      <c r="F121" s="151" t="s">
        <v>55</v>
      </c>
      <c r="G121" s="151" t="s">
        <v>176</v>
      </c>
      <c r="H121" s="151" t="s">
        <v>177</v>
      </c>
      <c r="I121" s="151" t="s">
        <v>178</v>
      </c>
      <c r="J121" s="152" t="s">
        <v>142</v>
      </c>
      <c r="K121" s="153" t="s">
        <v>179</v>
      </c>
      <c r="L121" s="154"/>
      <c r="M121" s="86" t="s">
        <v>1</v>
      </c>
      <c r="N121" s="87" t="s">
        <v>37</v>
      </c>
      <c r="O121" s="87" t="s">
        <v>180</v>
      </c>
      <c r="P121" s="87" t="s">
        <v>181</v>
      </c>
      <c r="Q121" s="87" t="s">
        <v>182</v>
      </c>
      <c r="R121" s="87" t="s">
        <v>183</v>
      </c>
      <c r="S121" s="87" t="s">
        <v>184</v>
      </c>
      <c r="T121" s="88" t="s">
        <v>185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8"/>
      <c r="B122" s="39"/>
      <c r="C122" s="93" t="s">
        <v>186</v>
      </c>
      <c r="D122" s="38"/>
      <c r="E122" s="38"/>
      <c r="F122" s="38"/>
      <c r="G122" s="38"/>
      <c r="H122" s="38"/>
      <c r="I122" s="38"/>
      <c r="J122" s="155">
        <f>BK122</f>
        <v>0</v>
      </c>
      <c r="K122" s="38"/>
      <c r="L122" s="39"/>
      <c r="M122" s="89"/>
      <c r="N122" s="73"/>
      <c r="O122" s="90"/>
      <c r="P122" s="156">
        <f>P123+P145+P159+P164</f>
        <v>0</v>
      </c>
      <c r="Q122" s="90"/>
      <c r="R122" s="156">
        <f>R123+R145+R159+R164</f>
        <v>0</v>
      </c>
      <c r="S122" s="90"/>
      <c r="T122" s="157">
        <f>T123+T145+T159+T164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72</v>
      </c>
      <c r="AU122" s="19" t="s">
        <v>144</v>
      </c>
      <c r="BK122" s="158">
        <f>BK123+BK145+BK159+BK164</f>
        <v>0</v>
      </c>
    </row>
    <row r="123" s="12" customFormat="1" ht="25.92" customHeight="1">
      <c r="A123" s="12"/>
      <c r="B123" s="159"/>
      <c r="C123" s="12"/>
      <c r="D123" s="160" t="s">
        <v>72</v>
      </c>
      <c r="E123" s="161" t="s">
        <v>978</v>
      </c>
      <c r="F123" s="161" t="s">
        <v>979</v>
      </c>
      <c r="G123" s="12"/>
      <c r="H123" s="12"/>
      <c r="I123" s="162"/>
      <c r="J123" s="163">
        <f>BK123</f>
        <v>0</v>
      </c>
      <c r="K123" s="12"/>
      <c r="L123" s="159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82</v>
      </c>
      <c r="AT123" s="168" t="s">
        <v>72</v>
      </c>
      <c r="AU123" s="168" t="s">
        <v>73</v>
      </c>
      <c r="AY123" s="160" t="s">
        <v>189</v>
      </c>
      <c r="BK123" s="169">
        <f>BK124</f>
        <v>0</v>
      </c>
    </row>
    <row r="124" s="12" customFormat="1" ht="22.8" customHeight="1">
      <c r="A124" s="12"/>
      <c r="B124" s="159"/>
      <c r="C124" s="12"/>
      <c r="D124" s="160" t="s">
        <v>72</v>
      </c>
      <c r="E124" s="170" t="s">
        <v>1854</v>
      </c>
      <c r="F124" s="170" t="s">
        <v>2659</v>
      </c>
      <c r="G124" s="12"/>
      <c r="H124" s="12"/>
      <c r="I124" s="162"/>
      <c r="J124" s="171">
        <f>BK124</f>
        <v>0</v>
      </c>
      <c r="K124" s="12"/>
      <c r="L124" s="159"/>
      <c r="M124" s="164"/>
      <c r="N124" s="165"/>
      <c r="O124" s="165"/>
      <c r="P124" s="166">
        <f>SUM(P125:P144)</f>
        <v>0</v>
      </c>
      <c r="Q124" s="165"/>
      <c r="R124" s="166">
        <f>SUM(R125:R144)</f>
        <v>0</v>
      </c>
      <c r="S124" s="165"/>
      <c r="T124" s="167">
        <f>SUM(T125:T144)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82</v>
      </c>
      <c r="AT124" s="168" t="s">
        <v>72</v>
      </c>
      <c r="AU124" s="168" t="s">
        <v>80</v>
      </c>
      <c r="AY124" s="160" t="s">
        <v>189</v>
      </c>
      <c r="BK124" s="169">
        <f>SUM(BK125:BK144)</f>
        <v>0</v>
      </c>
    </row>
    <row r="125" s="2" customFormat="1" ht="24.15" customHeight="1">
      <c r="A125" s="38"/>
      <c r="B125" s="172"/>
      <c r="C125" s="173" t="s">
        <v>80</v>
      </c>
      <c r="D125" s="173" t="s">
        <v>191</v>
      </c>
      <c r="E125" s="174" t="s">
        <v>3175</v>
      </c>
      <c r="F125" s="175" t="s">
        <v>3176</v>
      </c>
      <c r="G125" s="176" t="s">
        <v>228</v>
      </c>
      <c r="H125" s="177">
        <v>1280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233</v>
      </c>
      <c r="AT125" s="185" t="s">
        <v>191</v>
      </c>
      <c r="AU125" s="185" t="s">
        <v>82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233</v>
      </c>
      <c r="BM125" s="185" t="s">
        <v>82</v>
      </c>
    </row>
    <row r="126" s="14" customFormat="1">
      <c r="A126" s="14"/>
      <c r="B126" s="195"/>
      <c r="C126" s="14"/>
      <c r="D126" s="188" t="s">
        <v>195</v>
      </c>
      <c r="E126" s="196" t="s">
        <v>1</v>
      </c>
      <c r="F126" s="197" t="s">
        <v>3177</v>
      </c>
      <c r="G126" s="14"/>
      <c r="H126" s="198">
        <v>1280</v>
      </c>
      <c r="I126" s="199"/>
      <c r="J126" s="14"/>
      <c r="K126" s="14"/>
      <c r="L126" s="195"/>
      <c r="M126" s="200"/>
      <c r="N126" s="201"/>
      <c r="O126" s="201"/>
      <c r="P126" s="201"/>
      <c r="Q126" s="201"/>
      <c r="R126" s="201"/>
      <c r="S126" s="201"/>
      <c r="T126" s="20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6" t="s">
        <v>195</v>
      </c>
      <c r="AU126" s="196" t="s">
        <v>82</v>
      </c>
      <c r="AV126" s="14" t="s">
        <v>82</v>
      </c>
      <c r="AW126" s="14" t="s">
        <v>30</v>
      </c>
      <c r="AX126" s="14" t="s">
        <v>73</v>
      </c>
      <c r="AY126" s="196" t="s">
        <v>189</v>
      </c>
    </row>
    <row r="127" s="15" customFormat="1">
      <c r="A127" s="15"/>
      <c r="B127" s="203"/>
      <c r="C127" s="15"/>
      <c r="D127" s="188" t="s">
        <v>195</v>
      </c>
      <c r="E127" s="204" t="s">
        <v>1</v>
      </c>
      <c r="F127" s="205" t="s">
        <v>200</v>
      </c>
      <c r="G127" s="15"/>
      <c r="H127" s="206">
        <v>1280</v>
      </c>
      <c r="I127" s="207"/>
      <c r="J127" s="15"/>
      <c r="K127" s="15"/>
      <c r="L127" s="203"/>
      <c r="M127" s="208"/>
      <c r="N127" s="209"/>
      <c r="O127" s="209"/>
      <c r="P127" s="209"/>
      <c r="Q127" s="209"/>
      <c r="R127" s="209"/>
      <c r="S127" s="209"/>
      <c r="T127" s="21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04" t="s">
        <v>195</v>
      </c>
      <c r="AU127" s="204" t="s">
        <v>82</v>
      </c>
      <c r="AV127" s="15" t="s">
        <v>104</v>
      </c>
      <c r="AW127" s="15" t="s">
        <v>30</v>
      </c>
      <c r="AX127" s="15" t="s">
        <v>80</v>
      </c>
      <c r="AY127" s="204" t="s">
        <v>189</v>
      </c>
    </row>
    <row r="128" s="2" customFormat="1" ht="24.15" customHeight="1">
      <c r="A128" s="38"/>
      <c r="B128" s="172"/>
      <c r="C128" s="219" t="s">
        <v>82</v>
      </c>
      <c r="D128" s="219" t="s">
        <v>874</v>
      </c>
      <c r="E128" s="220" t="s">
        <v>3178</v>
      </c>
      <c r="F128" s="221" t="s">
        <v>3179</v>
      </c>
      <c r="G128" s="222" t="s">
        <v>228</v>
      </c>
      <c r="H128" s="223">
        <v>320</v>
      </c>
      <c r="I128" s="224"/>
      <c r="J128" s="225">
        <f>ROUND(I128*H128,2)</f>
        <v>0</v>
      </c>
      <c r="K128" s="226"/>
      <c r="L128" s="227"/>
      <c r="M128" s="228" t="s">
        <v>1</v>
      </c>
      <c r="N128" s="229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281</v>
      </c>
      <c r="AT128" s="185" t="s">
        <v>874</v>
      </c>
      <c r="AU128" s="185" t="s">
        <v>82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233</v>
      </c>
      <c r="BM128" s="185" t="s">
        <v>104</v>
      </c>
    </row>
    <row r="129" s="14" customFormat="1">
      <c r="A129" s="14"/>
      <c r="B129" s="195"/>
      <c r="C129" s="14"/>
      <c r="D129" s="188" t="s">
        <v>195</v>
      </c>
      <c r="E129" s="196" t="s">
        <v>1</v>
      </c>
      <c r="F129" s="197" t="s">
        <v>3180</v>
      </c>
      <c r="G129" s="14"/>
      <c r="H129" s="198">
        <v>320</v>
      </c>
      <c r="I129" s="199"/>
      <c r="J129" s="14"/>
      <c r="K129" s="14"/>
      <c r="L129" s="195"/>
      <c r="M129" s="200"/>
      <c r="N129" s="201"/>
      <c r="O129" s="201"/>
      <c r="P129" s="201"/>
      <c r="Q129" s="201"/>
      <c r="R129" s="201"/>
      <c r="S129" s="201"/>
      <c r="T129" s="20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6" t="s">
        <v>195</v>
      </c>
      <c r="AU129" s="196" t="s">
        <v>82</v>
      </c>
      <c r="AV129" s="14" t="s">
        <v>82</v>
      </c>
      <c r="AW129" s="14" t="s">
        <v>30</v>
      </c>
      <c r="AX129" s="14" t="s">
        <v>73</v>
      </c>
      <c r="AY129" s="196" t="s">
        <v>189</v>
      </c>
    </row>
    <row r="130" s="15" customFormat="1">
      <c r="A130" s="15"/>
      <c r="B130" s="203"/>
      <c r="C130" s="15"/>
      <c r="D130" s="188" t="s">
        <v>195</v>
      </c>
      <c r="E130" s="204" t="s">
        <v>1</v>
      </c>
      <c r="F130" s="205" t="s">
        <v>200</v>
      </c>
      <c r="G130" s="15"/>
      <c r="H130" s="206">
        <v>320</v>
      </c>
      <c r="I130" s="207"/>
      <c r="J130" s="15"/>
      <c r="K130" s="15"/>
      <c r="L130" s="203"/>
      <c r="M130" s="208"/>
      <c r="N130" s="209"/>
      <c r="O130" s="209"/>
      <c r="P130" s="209"/>
      <c r="Q130" s="209"/>
      <c r="R130" s="209"/>
      <c r="S130" s="209"/>
      <c r="T130" s="21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4" t="s">
        <v>195</v>
      </c>
      <c r="AU130" s="204" t="s">
        <v>82</v>
      </c>
      <c r="AV130" s="15" t="s">
        <v>104</v>
      </c>
      <c r="AW130" s="15" t="s">
        <v>30</v>
      </c>
      <c r="AX130" s="15" t="s">
        <v>80</v>
      </c>
      <c r="AY130" s="204" t="s">
        <v>189</v>
      </c>
    </row>
    <row r="131" s="2" customFormat="1" ht="24.15" customHeight="1">
      <c r="A131" s="38"/>
      <c r="B131" s="172"/>
      <c r="C131" s="219" t="s">
        <v>101</v>
      </c>
      <c r="D131" s="219" t="s">
        <v>874</v>
      </c>
      <c r="E131" s="220" t="s">
        <v>3181</v>
      </c>
      <c r="F131" s="221" t="s">
        <v>3182</v>
      </c>
      <c r="G131" s="222" t="s">
        <v>228</v>
      </c>
      <c r="H131" s="223">
        <v>260</v>
      </c>
      <c r="I131" s="224"/>
      <c r="J131" s="225">
        <f>ROUND(I131*H131,2)</f>
        <v>0</v>
      </c>
      <c r="K131" s="226"/>
      <c r="L131" s="227"/>
      <c r="M131" s="228" t="s">
        <v>1</v>
      </c>
      <c r="N131" s="229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281</v>
      </c>
      <c r="AT131" s="185" t="s">
        <v>874</v>
      </c>
      <c r="AU131" s="185" t="s">
        <v>82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233</v>
      </c>
      <c r="BM131" s="185" t="s">
        <v>110</v>
      </c>
    </row>
    <row r="132" s="14" customFormat="1">
      <c r="A132" s="14"/>
      <c r="B132" s="195"/>
      <c r="C132" s="14"/>
      <c r="D132" s="188" t="s">
        <v>195</v>
      </c>
      <c r="E132" s="196" t="s">
        <v>1</v>
      </c>
      <c r="F132" s="197" t="s">
        <v>3183</v>
      </c>
      <c r="G132" s="14"/>
      <c r="H132" s="198">
        <v>260</v>
      </c>
      <c r="I132" s="199"/>
      <c r="J132" s="14"/>
      <c r="K132" s="14"/>
      <c r="L132" s="195"/>
      <c r="M132" s="200"/>
      <c r="N132" s="201"/>
      <c r="O132" s="201"/>
      <c r="P132" s="201"/>
      <c r="Q132" s="201"/>
      <c r="R132" s="201"/>
      <c r="S132" s="201"/>
      <c r="T132" s="20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6" t="s">
        <v>195</v>
      </c>
      <c r="AU132" s="196" t="s">
        <v>82</v>
      </c>
      <c r="AV132" s="14" t="s">
        <v>82</v>
      </c>
      <c r="AW132" s="14" t="s">
        <v>30</v>
      </c>
      <c r="AX132" s="14" t="s">
        <v>73</v>
      </c>
      <c r="AY132" s="196" t="s">
        <v>189</v>
      </c>
    </row>
    <row r="133" s="15" customFormat="1">
      <c r="A133" s="15"/>
      <c r="B133" s="203"/>
      <c r="C133" s="15"/>
      <c r="D133" s="188" t="s">
        <v>195</v>
      </c>
      <c r="E133" s="204" t="s">
        <v>1</v>
      </c>
      <c r="F133" s="205" t="s">
        <v>200</v>
      </c>
      <c r="G133" s="15"/>
      <c r="H133" s="206">
        <v>260</v>
      </c>
      <c r="I133" s="207"/>
      <c r="J133" s="15"/>
      <c r="K133" s="15"/>
      <c r="L133" s="203"/>
      <c r="M133" s="208"/>
      <c r="N133" s="209"/>
      <c r="O133" s="209"/>
      <c r="P133" s="209"/>
      <c r="Q133" s="209"/>
      <c r="R133" s="209"/>
      <c r="S133" s="209"/>
      <c r="T133" s="21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4" t="s">
        <v>195</v>
      </c>
      <c r="AU133" s="204" t="s">
        <v>82</v>
      </c>
      <c r="AV133" s="15" t="s">
        <v>104</v>
      </c>
      <c r="AW133" s="15" t="s">
        <v>30</v>
      </c>
      <c r="AX133" s="15" t="s">
        <v>80</v>
      </c>
      <c r="AY133" s="204" t="s">
        <v>189</v>
      </c>
    </row>
    <row r="134" s="2" customFormat="1" ht="24.15" customHeight="1">
      <c r="A134" s="38"/>
      <c r="B134" s="172"/>
      <c r="C134" s="219" t="s">
        <v>104</v>
      </c>
      <c r="D134" s="219" t="s">
        <v>874</v>
      </c>
      <c r="E134" s="220" t="s">
        <v>3184</v>
      </c>
      <c r="F134" s="221" t="s">
        <v>3185</v>
      </c>
      <c r="G134" s="222" t="s">
        <v>228</v>
      </c>
      <c r="H134" s="223">
        <v>150</v>
      </c>
      <c r="I134" s="224"/>
      <c r="J134" s="225">
        <f>ROUND(I134*H134,2)</f>
        <v>0</v>
      </c>
      <c r="K134" s="226"/>
      <c r="L134" s="227"/>
      <c r="M134" s="228" t="s">
        <v>1</v>
      </c>
      <c r="N134" s="229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281</v>
      </c>
      <c r="AT134" s="185" t="s">
        <v>874</v>
      </c>
      <c r="AU134" s="185" t="s">
        <v>82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233</v>
      </c>
      <c r="BM134" s="185" t="s">
        <v>116</v>
      </c>
    </row>
    <row r="135" s="14" customFormat="1">
      <c r="A135" s="14"/>
      <c r="B135" s="195"/>
      <c r="C135" s="14"/>
      <c r="D135" s="188" t="s">
        <v>195</v>
      </c>
      <c r="E135" s="196" t="s">
        <v>1</v>
      </c>
      <c r="F135" s="197" t="s">
        <v>3186</v>
      </c>
      <c r="G135" s="14"/>
      <c r="H135" s="198">
        <v>150</v>
      </c>
      <c r="I135" s="199"/>
      <c r="J135" s="14"/>
      <c r="K135" s="14"/>
      <c r="L135" s="195"/>
      <c r="M135" s="200"/>
      <c r="N135" s="201"/>
      <c r="O135" s="201"/>
      <c r="P135" s="201"/>
      <c r="Q135" s="201"/>
      <c r="R135" s="201"/>
      <c r="S135" s="201"/>
      <c r="T135" s="20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6" t="s">
        <v>195</v>
      </c>
      <c r="AU135" s="196" t="s">
        <v>82</v>
      </c>
      <c r="AV135" s="14" t="s">
        <v>82</v>
      </c>
      <c r="AW135" s="14" t="s">
        <v>30</v>
      </c>
      <c r="AX135" s="14" t="s">
        <v>73</v>
      </c>
      <c r="AY135" s="196" t="s">
        <v>189</v>
      </c>
    </row>
    <row r="136" s="15" customFormat="1">
      <c r="A136" s="15"/>
      <c r="B136" s="203"/>
      <c r="C136" s="15"/>
      <c r="D136" s="188" t="s">
        <v>195</v>
      </c>
      <c r="E136" s="204" t="s">
        <v>1</v>
      </c>
      <c r="F136" s="205" t="s">
        <v>200</v>
      </c>
      <c r="G136" s="15"/>
      <c r="H136" s="206">
        <v>150</v>
      </c>
      <c r="I136" s="207"/>
      <c r="J136" s="15"/>
      <c r="K136" s="15"/>
      <c r="L136" s="203"/>
      <c r="M136" s="208"/>
      <c r="N136" s="209"/>
      <c r="O136" s="209"/>
      <c r="P136" s="209"/>
      <c r="Q136" s="209"/>
      <c r="R136" s="209"/>
      <c r="S136" s="209"/>
      <c r="T136" s="21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4" t="s">
        <v>195</v>
      </c>
      <c r="AU136" s="204" t="s">
        <v>82</v>
      </c>
      <c r="AV136" s="15" t="s">
        <v>104</v>
      </c>
      <c r="AW136" s="15" t="s">
        <v>30</v>
      </c>
      <c r="AX136" s="15" t="s">
        <v>80</v>
      </c>
      <c r="AY136" s="204" t="s">
        <v>189</v>
      </c>
    </row>
    <row r="137" s="2" customFormat="1" ht="24.15" customHeight="1">
      <c r="A137" s="38"/>
      <c r="B137" s="172"/>
      <c r="C137" s="219" t="s">
        <v>107</v>
      </c>
      <c r="D137" s="219" t="s">
        <v>874</v>
      </c>
      <c r="E137" s="220" t="s">
        <v>3187</v>
      </c>
      <c r="F137" s="221" t="s">
        <v>3188</v>
      </c>
      <c r="G137" s="222" t="s">
        <v>228</v>
      </c>
      <c r="H137" s="223">
        <v>240</v>
      </c>
      <c r="I137" s="224"/>
      <c r="J137" s="225">
        <f>ROUND(I137*H137,2)</f>
        <v>0</v>
      </c>
      <c r="K137" s="226"/>
      <c r="L137" s="227"/>
      <c r="M137" s="228" t="s">
        <v>1</v>
      </c>
      <c r="N137" s="229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281</v>
      </c>
      <c r="AT137" s="185" t="s">
        <v>874</v>
      </c>
      <c r="AU137" s="185" t="s">
        <v>82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233</v>
      </c>
      <c r="BM137" s="185" t="s">
        <v>216</v>
      </c>
    </row>
    <row r="138" s="2" customFormat="1" ht="24.15" customHeight="1">
      <c r="A138" s="38"/>
      <c r="B138" s="172"/>
      <c r="C138" s="219" t="s">
        <v>110</v>
      </c>
      <c r="D138" s="219" t="s">
        <v>874</v>
      </c>
      <c r="E138" s="220" t="s">
        <v>3189</v>
      </c>
      <c r="F138" s="221" t="s">
        <v>3190</v>
      </c>
      <c r="G138" s="222" t="s">
        <v>228</v>
      </c>
      <c r="H138" s="223">
        <v>100</v>
      </c>
      <c r="I138" s="224"/>
      <c r="J138" s="225">
        <f>ROUND(I138*H138,2)</f>
        <v>0</v>
      </c>
      <c r="K138" s="226"/>
      <c r="L138" s="227"/>
      <c r="M138" s="228" t="s">
        <v>1</v>
      </c>
      <c r="N138" s="229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281</v>
      </c>
      <c r="AT138" s="185" t="s">
        <v>874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233</v>
      </c>
      <c r="BM138" s="185" t="s">
        <v>8</v>
      </c>
    </row>
    <row r="139" s="2" customFormat="1" ht="24.15" customHeight="1">
      <c r="A139" s="38"/>
      <c r="B139" s="172"/>
      <c r="C139" s="219" t="s">
        <v>113</v>
      </c>
      <c r="D139" s="219" t="s">
        <v>874</v>
      </c>
      <c r="E139" s="220" t="s">
        <v>3191</v>
      </c>
      <c r="F139" s="221" t="s">
        <v>3192</v>
      </c>
      <c r="G139" s="222" t="s">
        <v>228</v>
      </c>
      <c r="H139" s="223">
        <v>210</v>
      </c>
      <c r="I139" s="224"/>
      <c r="J139" s="225">
        <f>ROUND(I139*H139,2)</f>
        <v>0</v>
      </c>
      <c r="K139" s="226"/>
      <c r="L139" s="227"/>
      <c r="M139" s="228" t="s">
        <v>1</v>
      </c>
      <c r="N139" s="229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281</v>
      </c>
      <c r="AT139" s="185" t="s">
        <v>874</v>
      </c>
      <c r="AU139" s="185" t="s">
        <v>82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233</v>
      </c>
      <c r="BM139" s="185" t="s">
        <v>229</v>
      </c>
    </row>
    <row r="140" s="2" customFormat="1" ht="33" customHeight="1">
      <c r="A140" s="38"/>
      <c r="B140" s="172"/>
      <c r="C140" s="173" t="s">
        <v>116</v>
      </c>
      <c r="D140" s="173" t="s">
        <v>191</v>
      </c>
      <c r="E140" s="174" t="s">
        <v>3193</v>
      </c>
      <c r="F140" s="175" t="s">
        <v>3194</v>
      </c>
      <c r="G140" s="176" t="s">
        <v>553</v>
      </c>
      <c r="H140" s="177">
        <v>266</v>
      </c>
      <c r="I140" s="178"/>
      <c r="J140" s="179">
        <f>ROUND(I140*H140,2)</f>
        <v>0</v>
      </c>
      <c r="K140" s="180"/>
      <c r="L140" s="39"/>
      <c r="M140" s="181" t="s">
        <v>1</v>
      </c>
      <c r="N140" s="182" t="s">
        <v>38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233</v>
      </c>
      <c r="AT140" s="185" t="s">
        <v>191</v>
      </c>
      <c r="AU140" s="185" t="s">
        <v>82</v>
      </c>
      <c r="AY140" s="19" t="s">
        <v>189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80</v>
      </c>
      <c r="BK140" s="186">
        <f>ROUND(I140*H140,2)</f>
        <v>0</v>
      </c>
      <c r="BL140" s="19" t="s">
        <v>233</v>
      </c>
      <c r="BM140" s="185" t="s">
        <v>233</v>
      </c>
    </row>
    <row r="141" s="14" customFormat="1">
      <c r="A141" s="14"/>
      <c r="B141" s="195"/>
      <c r="C141" s="14"/>
      <c r="D141" s="188" t="s">
        <v>195</v>
      </c>
      <c r="E141" s="196" t="s">
        <v>1</v>
      </c>
      <c r="F141" s="197" t="s">
        <v>3195</v>
      </c>
      <c r="G141" s="14"/>
      <c r="H141" s="198">
        <v>266</v>
      </c>
      <c r="I141" s="199"/>
      <c r="J141" s="14"/>
      <c r="K141" s="14"/>
      <c r="L141" s="195"/>
      <c r="M141" s="200"/>
      <c r="N141" s="201"/>
      <c r="O141" s="201"/>
      <c r="P141" s="201"/>
      <c r="Q141" s="201"/>
      <c r="R141" s="201"/>
      <c r="S141" s="201"/>
      <c r="T141" s="20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6" t="s">
        <v>195</v>
      </c>
      <c r="AU141" s="196" t="s">
        <v>82</v>
      </c>
      <c r="AV141" s="14" t="s">
        <v>82</v>
      </c>
      <c r="AW141" s="14" t="s">
        <v>30</v>
      </c>
      <c r="AX141" s="14" t="s">
        <v>73</v>
      </c>
      <c r="AY141" s="196" t="s">
        <v>189</v>
      </c>
    </row>
    <row r="142" s="15" customFormat="1">
      <c r="A142" s="15"/>
      <c r="B142" s="203"/>
      <c r="C142" s="15"/>
      <c r="D142" s="188" t="s">
        <v>195</v>
      </c>
      <c r="E142" s="204" t="s">
        <v>1</v>
      </c>
      <c r="F142" s="205" t="s">
        <v>200</v>
      </c>
      <c r="G142" s="15"/>
      <c r="H142" s="206">
        <v>266</v>
      </c>
      <c r="I142" s="207"/>
      <c r="J142" s="15"/>
      <c r="K142" s="15"/>
      <c r="L142" s="203"/>
      <c r="M142" s="208"/>
      <c r="N142" s="209"/>
      <c r="O142" s="209"/>
      <c r="P142" s="209"/>
      <c r="Q142" s="209"/>
      <c r="R142" s="209"/>
      <c r="S142" s="209"/>
      <c r="T142" s="21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04" t="s">
        <v>195</v>
      </c>
      <c r="AU142" s="204" t="s">
        <v>82</v>
      </c>
      <c r="AV142" s="15" t="s">
        <v>104</v>
      </c>
      <c r="AW142" s="15" t="s">
        <v>30</v>
      </c>
      <c r="AX142" s="15" t="s">
        <v>80</v>
      </c>
      <c r="AY142" s="204" t="s">
        <v>189</v>
      </c>
    </row>
    <row r="143" s="2" customFormat="1" ht="24.15" customHeight="1">
      <c r="A143" s="38"/>
      <c r="B143" s="172"/>
      <c r="C143" s="219" t="s">
        <v>236</v>
      </c>
      <c r="D143" s="219" t="s">
        <v>874</v>
      </c>
      <c r="E143" s="220" t="s">
        <v>3196</v>
      </c>
      <c r="F143" s="221" t="s">
        <v>3197</v>
      </c>
      <c r="G143" s="222" t="s">
        <v>553</v>
      </c>
      <c r="H143" s="223">
        <v>178</v>
      </c>
      <c r="I143" s="224"/>
      <c r="J143" s="225">
        <f>ROUND(I143*H143,2)</f>
        <v>0</v>
      </c>
      <c r="K143" s="226"/>
      <c r="L143" s="227"/>
      <c r="M143" s="228" t="s">
        <v>1</v>
      </c>
      <c r="N143" s="229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281</v>
      </c>
      <c r="AT143" s="185" t="s">
        <v>874</v>
      </c>
      <c r="AU143" s="185" t="s">
        <v>82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233</v>
      </c>
      <c r="BM143" s="185" t="s">
        <v>239</v>
      </c>
    </row>
    <row r="144" s="2" customFormat="1" ht="37.8" customHeight="1">
      <c r="A144" s="38"/>
      <c r="B144" s="172"/>
      <c r="C144" s="219" t="s">
        <v>216</v>
      </c>
      <c r="D144" s="219" t="s">
        <v>874</v>
      </c>
      <c r="E144" s="220" t="s">
        <v>3198</v>
      </c>
      <c r="F144" s="221" t="s">
        <v>3199</v>
      </c>
      <c r="G144" s="222" t="s">
        <v>553</v>
      </c>
      <c r="H144" s="223">
        <v>88</v>
      </c>
      <c r="I144" s="224"/>
      <c r="J144" s="225">
        <f>ROUND(I144*H144,2)</f>
        <v>0</v>
      </c>
      <c r="K144" s="226"/>
      <c r="L144" s="227"/>
      <c r="M144" s="228" t="s">
        <v>1</v>
      </c>
      <c r="N144" s="229" t="s">
        <v>38</v>
      </c>
      <c r="O144" s="77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5" t="s">
        <v>281</v>
      </c>
      <c r="AT144" s="185" t="s">
        <v>874</v>
      </c>
      <c r="AU144" s="185" t="s">
        <v>82</v>
      </c>
      <c r="AY144" s="19" t="s">
        <v>189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9" t="s">
        <v>80</v>
      </c>
      <c r="BK144" s="186">
        <f>ROUND(I144*H144,2)</f>
        <v>0</v>
      </c>
      <c r="BL144" s="19" t="s">
        <v>233</v>
      </c>
      <c r="BM144" s="185" t="s">
        <v>248</v>
      </c>
    </row>
    <row r="145" s="12" customFormat="1" ht="25.92" customHeight="1">
      <c r="A145" s="12"/>
      <c r="B145" s="159"/>
      <c r="C145" s="12"/>
      <c r="D145" s="160" t="s">
        <v>72</v>
      </c>
      <c r="E145" s="161" t="s">
        <v>874</v>
      </c>
      <c r="F145" s="161" t="s">
        <v>2675</v>
      </c>
      <c r="G145" s="12"/>
      <c r="H145" s="12"/>
      <c r="I145" s="162"/>
      <c r="J145" s="163">
        <f>BK145</f>
        <v>0</v>
      </c>
      <c r="K145" s="12"/>
      <c r="L145" s="159"/>
      <c r="M145" s="164"/>
      <c r="N145" s="165"/>
      <c r="O145" s="165"/>
      <c r="P145" s="166">
        <f>P146</f>
        <v>0</v>
      </c>
      <c r="Q145" s="165"/>
      <c r="R145" s="166">
        <f>R146</f>
        <v>0</v>
      </c>
      <c r="S145" s="165"/>
      <c r="T145" s="167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0" t="s">
        <v>101</v>
      </c>
      <c r="AT145" s="168" t="s">
        <v>72</v>
      </c>
      <c r="AU145" s="168" t="s">
        <v>73</v>
      </c>
      <c r="AY145" s="160" t="s">
        <v>189</v>
      </c>
      <c r="BK145" s="169">
        <f>BK146</f>
        <v>0</v>
      </c>
    </row>
    <row r="146" s="12" customFormat="1" ht="22.8" customHeight="1">
      <c r="A146" s="12"/>
      <c r="B146" s="159"/>
      <c r="C146" s="12"/>
      <c r="D146" s="160" t="s">
        <v>72</v>
      </c>
      <c r="E146" s="170" t="s">
        <v>2083</v>
      </c>
      <c r="F146" s="170" t="s">
        <v>2690</v>
      </c>
      <c r="G146" s="12"/>
      <c r="H146" s="12"/>
      <c r="I146" s="162"/>
      <c r="J146" s="171">
        <f>BK146</f>
        <v>0</v>
      </c>
      <c r="K146" s="12"/>
      <c r="L146" s="159"/>
      <c r="M146" s="164"/>
      <c r="N146" s="165"/>
      <c r="O146" s="165"/>
      <c r="P146" s="166">
        <f>SUM(P147:P158)</f>
        <v>0</v>
      </c>
      <c r="Q146" s="165"/>
      <c r="R146" s="166">
        <f>SUM(R147:R158)</f>
        <v>0</v>
      </c>
      <c r="S146" s="165"/>
      <c r="T146" s="167">
        <f>SUM(T147:T158)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0" t="s">
        <v>101</v>
      </c>
      <c r="AT146" s="168" t="s">
        <v>72</v>
      </c>
      <c r="AU146" s="168" t="s">
        <v>80</v>
      </c>
      <c r="AY146" s="160" t="s">
        <v>189</v>
      </c>
      <c r="BK146" s="169">
        <f>SUM(BK147:BK158)</f>
        <v>0</v>
      </c>
    </row>
    <row r="147" s="2" customFormat="1" ht="33" customHeight="1">
      <c r="A147" s="38"/>
      <c r="B147" s="172"/>
      <c r="C147" s="173" t="s">
        <v>251</v>
      </c>
      <c r="D147" s="173" t="s">
        <v>191</v>
      </c>
      <c r="E147" s="174" t="s">
        <v>3200</v>
      </c>
      <c r="F147" s="175" t="s">
        <v>3201</v>
      </c>
      <c r="G147" s="176" t="s">
        <v>553</v>
      </c>
      <c r="H147" s="177">
        <v>64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365</v>
      </c>
      <c r="AT147" s="185" t="s">
        <v>191</v>
      </c>
      <c r="AU147" s="185" t="s">
        <v>82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365</v>
      </c>
      <c r="BM147" s="185" t="s">
        <v>254</v>
      </c>
    </row>
    <row r="148" s="2" customFormat="1" ht="33" customHeight="1">
      <c r="A148" s="38"/>
      <c r="B148" s="172"/>
      <c r="C148" s="173" t="s">
        <v>8</v>
      </c>
      <c r="D148" s="173" t="s">
        <v>191</v>
      </c>
      <c r="E148" s="174" t="s">
        <v>3202</v>
      </c>
      <c r="F148" s="175" t="s">
        <v>3203</v>
      </c>
      <c r="G148" s="176" t="s">
        <v>553</v>
      </c>
      <c r="H148" s="177">
        <v>16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365</v>
      </c>
      <c r="AT148" s="185" t="s">
        <v>191</v>
      </c>
      <c r="AU148" s="185" t="s">
        <v>82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365</v>
      </c>
      <c r="BM148" s="185" t="s">
        <v>257</v>
      </c>
    </row>
    <row r="149" s="2" customFormat="1" ht="24.15" customHeight="1">
      <c r="A149" s="38"/>
      <c r="B149" s="172"/>
      <c r="C149" s="173" t="s">
        <v>262</v>
      </c>
      <c r="D149" s="173" t="s">
        <v>191</v>
      </c>
      <c r="E149" s="174" t="s">
        <v>3204</v>
      </c>
      <c r="F149" s="175" t="s">
        <v>3205</v>
      </c>
      <c r="G149" s="176" t="s">
        <v>228</v>
      </c>
      <c r="H149" s="177">
        <v>450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365</v>
      </c>
      <c r="AT149" s="185" t="s">
        <v>191</v>
      </c>
      <c r="AU149" s="185" t="s">
        <v>82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365</v>
      </c>
      <c r="BM149" s="185" t="s">
        <v>265</v>
      </c>
    </row>
    <row r="150" s="2" customFormat="1" ht="24.15" customHeight="1">
      <c r="A150" s="38"/>
      <c r="B150" s="172"/>
      <c r="C150" s="173" t="s">
        <v>229</v>
      </c>
      <c r="D150" s="173" t="s">
        <v>191</v>
      </c>
      <c r="E150" s="174" t="s">
        <v>3206</v>
      </c>
      <c r="F150" s="175" t="s">
        <v>3207</v>
      </c>
      <c r="G150" s="176" t="s">
        <v>212</v>
      </c>
      <c r="H150" s="177">
        <v>3.3180000000000001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365</v>
      </c>
      <c r="AT150" s="185" t="s">
        <v>191</v>
      </c>
      <c r="AU150" s="185" t="s">
        <v>82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365</v>
      </c>
      <c r="BM150" s="185" t="s">
        <v>272</v>
      </c>
    </row>
    <row r="151" s="2" customFormat="1" ht="24.15" customHeight="1">
      <c r="A151" s="38"/>
      <c r="B151" s="172"/>
      <c r="C151" s="173" t="s">
        <v>275</v>
      </c>
      <c r="D151" s="173" t="s">
        <v>191</v>
      </c>
      <c r="E151" s="174" t="s">
        <v>3208</v>
      </c>
      <c r="F151" s="175" t="s">
        <v>3209</v>
      </c>
      <c r="G151" s="176" t="s">
        <v>212</v>
      </c>
      <c r="H151" s="177">
        <v>6.6360000000000001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365</v>
      </c>
      <c r="AT151" s="185" t="s">
        <v>191</v>
      </c>
      <c r="AU151" s="185" t="s">
        <v>82</v>
      </c>
      <c r="AY151" s="19" t="s">
        <v>189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365</v>
      </c>
      <c r="BM151" s="185" t="s">
        <v>278</v>
      </c>
    </row>
    <row r="152" s="14" customFormat="1">
      <c r="A152" s="14"/>
      <c r="B152" s="195"/>
      <c r="C152" s="14"/>
      <c r="D152" s="188" t="s">
        <v>195</v>
      </c>
      <c r="E152" s="196" t="s">
        <v>1</v>
      </c>
      <c r="F152" s="197" t="s">
        <v>3210</v>
      </c>
      <c r="G152" s="14"/>
      <c r="H152" s="198">
        <v>6.6360000000000001</v>
      </c>
      <c r="I152" s="199"/>
      <c r="J152" s="14"/>
      <c r="K152" s="14"/>
      <c r="L152" s="195"/>
      <c r="M152" s="200"/>
      <c r="N152" s="201"/>
      <c r="O152" s="201"/>
      <c r="P152" s="201"/>
      <c r="Q152" s="201"/>
      <c r="R152" s="201"/>
      <c r="S152" s="201"/>
      <c r="T152" s="20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6" t="s">
        <v>195</v>
      </c>
      <c r="AU152" s="196" t="s">
        <v>82</v>
      </c>
      <c r="AV152" s="14" t="s">
        <v>82</v>
      </c>
      <c r="AW152" s="14" t="s">
        <v>30</v>
      </c>
      <c r="AX152" s="14" t="s">
        <v>73</v>
      </c>
      <c r="AY152" s="196" t="s">
        <v>189</v>
      </c>
    </row>
    <row r="153" s="15" customFormat="1">
      <c r="A153" s="15"/>
      <c r="B153" s="203"/>
      <c r="C153" s="15"/>
      <c r="D153" s="188" t="s">
        <v>195</v>
      </c>
      <c r="E153" s="204" t="s">
        <v>1</v>
      </c>
      <c r="F153" s="205" t="s">
        <v>200</v>
      </c>
      <c r="G153" s="15"/>
      <c r="H153" s="206">
        <v>6.6360000000000001</v>
      </c>
      <c r="I153" s="207"/>
      <c r="J153" s="15"/>
      <c r="K153" s="15"/>
      <c r="L153" s="203"/>
      <c r="M153" s="208"/>
      <c r="N153" s="209"/>
      <c r="O153" s="209"/>
      <c r="P153" s="209"/>
      <c r="Q153" s="209"/>
      <c r="R153" s="209"/>
      <c r="S153" s="209"/>
      <c r="T153" s="21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4" t="s">
        <v>195</v>
      </c>
      <c r="AU153" s="204" t="s">
        <v>82</v>
      </c>
      <c r="AV153" s="15" t="s">
        <v>104</v>
      </c>
      <c r="AW153" s="15" t="s">
        <v>30</v>
      </c>
      <c r="AX153" s="15" t="s">
        <v>80</v>
      </c>
      <c r="AY153" s="204" t="s">
        <v>189</v>
      </c>
    </row>
    <row r="154" s="2" customFormat="1" ht="24.15" customHeight="1">
      <c r="A154" s="38"/>
      <c r="B154" s="172"/>
      <c r="C154" s="173" t="s">
        <v>233</v>
      </c>
      <c r="D154" s="173" t="s">
        <v>191</v>
      </c>
      <c r="E154" s="174" t="s">
        <v>3211</v>
      </c>
      <c r="F154" s="175" t="s">
        <v>3212</v>
      </c>
      <c r="G154" s="176" t="s">
        <v>212</v>
      </c>
      <c r="H154" s="177">
        <v>3.3180000000000001</v>
      </c>
      <c r="I154" s="178"/>
      <c r="J154" s="179">
        <f>ROUND(I154*H154,2)</f>
        <v>0</v>
      </c>
      <c r="K154" s="180"/>
      <c r="L154" s="39"/>
      <c r="M154" s="181" t="s">
        <v>1</v>
      </c>
      <c r="N154" s="182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365</v>
      </c>
      <c r="AT154" s="185" t="s">
        <v>191</v>
      </c>
      <c r="AU154" s="185" t="s">
        <v>82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365</v>
      </c>
      <c r="BM154" s="185" t="s">
        <v>281</v>
      </c>
    </row>
    <row r="155" s="2" customFormat="1" ht="24.15" customHeight="1">
      <c r="A155" s="38"/>
      <c r="B155" s="172"/>
      <c r="C155" s="173" t="s">
        <v>285</v>
      </c>
      <c r="D155" s="173" t="s">
        <v>191</v>
      </c>
      <c r="E155" s="174" t="s">
        <v>3213</v>
      </c>
      <c r="F155" s="175" t="s">
        <v>3214</v>
      </c>
      <c r="G155" s="176" t="s">
        <v>212</v>
      </c>
      <c r="H155" s="177">
        <v>99.540000000000006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365</v>
      </c>
      <c r="AT155" s="185" t="s">
        <v>191</v>
      </c>
      <c r="AU155" s="185" t="s">
        <v>82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365</v>
      </c>
      <c r="BM155" s="185" t="s">
        <v>288</v>
      </c>
    </row>
    <row r="156" s="14" customFormat="1">
      <c r="A156" s="14"/>
      <c r="B156" s="195"/>
      <c r="C156" s="14"/>
      <c r="D156" s="188" t="s">
        <v>195</v>
      </c>
      <c r="E156" s="196" t="s">
        <v>1</v>
      </c>
      <c r="F156" s="197" t="s">
        <v>3215</v>
      </c>
      <c r="G156" s="14"/>
      <c r="H156" s="198">
        <v>99.540000000000006</v>
      </c>
      <c r="I156" s="199"/>
      <c r="J156" s="14"/>
      <c r="K156" s="14"/>
      <c r="L156" s="195"/>
      <c r="M156" s="200"/>
      <c r="N156" s="201"/>
      <c r="O156" s="201"/>
      <c r="P156" s="201"/>
      <c r="Q156" s="201"/>
      <c r="R156" s="201"/>
      <c r="S156" s="201"/>
      <c r="T156" s="20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6" t="s">
        <v>195</v>
      </c>
      <c r="AU156" s="196" t="s">
        <v>82</v>
      </c>
      <c r="AV156" s="14" t="s">
        <v>82</v>
      </c>
      <c r="AW156" s="14" t="s">
        <v>30</v>
      </c>
      <c r="AX156" s="14" t="s">
        <v>73</v>
      </c>
      <c r="AY156" s="196" t="s">
        <v>189</v>
      </c>
    </row>
    <row r="157" s="15" customFormat="1">
      <c r="A157" s="15"/>
      <c r="B157" s="203"/>
      <c r="C157" s="15"/>
      <c r="D157" s="188" t="s">
        <v>195</v>
      </c>
      <c r="E157" s="204" t="s">
        <v>1</v>
      </c>
      <c r="F157" s="205" t="s">
        <v>200</v>
      </c>
      <c r="G157" s="15"/>
      <c r="H157" s="206">
        <v>99.540000000000006</v>
      </c>
      <c r="I157" s="207"/>
      <c r="J157" s="15"/>
      <c r="K157" s="15"/>
      <c r="L157" s="203"/>
      <c r="M157" s="208"/>
      <c r="N157" s="209"/>
      <c r="O157" s="209"/>
      <c r="P157" s="209"/>
      <c r="Q157" s="209"/>
      <c r="R157" s="209"/>
      <c r="S157" s="209"/>
      <c r="T157" s="21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4" t="s">
        <v>195</v>
      </c>
      <c r="AU157" s="204" t="s">
        <v>82</v>
      </c>
      <c r="AV157" s="15" t="s">
        <v>104</v>
      </c>
      <c r="AW157" s="15" t="s">
        <v>30</v>
      </c>
      <c r="AX157" s="15" t="s">
        <v>80</v>
      </c>
      <c r="AY157" s="204" t="s">
        <v>189</v>
      </c>
    </row>
    <row r="158" s="2" customFormat="1" ht="33" customHeight="1">
      <c r="A158" s="38"/>
      <c r="B158" s="172"/>
      <c r="C158" s="173" t="s">
        <v>239</v>
      </c>
      <c r="D158" s="173" t="s">
        <v>191</v>
      </c>
      <c r="E158" s="174" t="s">
        <v>3216</v>
      </c>
      <c r="F158" s="175" t="s">
        <v>2512</v>
      </c>
      <c r="G158" s="176" t="s">
        <v>212</v>
      </c>
      <c r="H158" s="177">
        <v>3.3180000000000001</v>
      </c>
      <c r="I158" s="178"/>
      <c r="J158" s="179">
        <f>ROUND(I158*H158,2)</f>
        <v>0</v>
      </c>
      <c r="K158" s="180"/>
      <c r="L158" s="39"/>
      <c r="M158" s="181" t="s">
        <v>1</v>
      </c>
      <c r="N158" s="182" t="s">
        <v>38</v>
      </c>
      <c r="O158" s="77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5" t="s">
        <v>365</v>
      </c>
      <c r="AT158" s="185" t="s">
        <v>191</v>
      </c>
      <c r="AU158" s="185" t="s">
        <v>82</v>
      </c>
      <c r="AY158" s="19" t="s">
        <v>189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9" t="s">
        <v>80</v>
      </c>
      <c r="BK158" s="186">
        <f>ROUND(I158*H158,2)</f>
        <v>0</v>
      </c>
      <c r="BL158" s="19" t="s">
        <v>365</v>
      </c>
      <c r="BM158" s="185" t="s">
        <v>292</v>
      </c>
    </row>
    <row r="159" s="12" customFormat="1" ht="25.92" customHeight="1">
      <c r="A159" s="12"/>
      <c r="B159" s="159"/>
      <c r="C159" s="12"/>
      <c r="D159" s="160" t="s">
        <v>72</v>
      </c>
      <c r="E159" s="161" t="s">
        <v>2701</v>
      </c>
      <c r="F159" s="161" t="s">
        <v>2702</v>
      </c>
      <c r="G159" s="12"/>
      <c r="H159" s="12"/>
      <c r="I159" s="162"/>
      <c r="J159" s="163">
        <f>BK159</f>
        <v>0</v>
      </c>
      <c r="K159" s="12"/>
      <c r="L159" s="159"/>
      <c r="M159" s="164"/>
      <c r="N159" s="165"/>
      <c r="O159" s="165"/>
      <c r="P159" s="166">
        <f>SUM(P160:P163)</f>
        <v>0</v>
      </c>
      <c r="Q159" s="165"/>
      <c r="R159" s="166">
        <f>SUM(R160:R163)</f>
        <v>0</v>
      </c>
      <c r="S159" s="165"/>
      <c r="T159" s="167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0" t="s">
        <v>104</v>
      </c>
      <c r="AT159" s="168" t="s">
        <v>72</v>
      </c>
      <c r="AU159" s="168" t="s">
        <v>73</v>
      </c>
      <c r="AY159" s="160" t="s">
        <v>189</v>
      </c>
      <c r="BK159" s="169">
        <f>SUM(BK160:BK163)</f>
        <v>0</v>
      </c>
    </row>
    <row r="160" s="2" customFormat="1" ht="16.5" customHeight="1">
      <c r="A160" s="38"/>
      <c r="B160" s="172"/>
      <c r="C160" s="173" t="s">
        <v>293</v>
      </c>
      <c r="D160" s="173" t="s">
        <v>191</v>
      </c>
      <c r="E160" s="174" t="s">
        <v>2875</v>
      </c>
      <c r="F160" s="175" t="s">
        <v>2876</v>
      </c>
      <c r="G160" s="176" t="s">
        <v>2705</v>
      </c>
      <c r="H160" s="177">
        <v>80</v>
      </c>
      <c r="I160" s="178"/>
      <c r="J160" s="179">
        <f>ROUND(I160*H160,2)</f>
        <v>0</v>
      </c>
      <c r="K160" s="180"/>
      <c r="L160" s="39"/>
      <c r="M160" s="181" t="s">
        <v>1</v>
      </c>
      <c r="N160" s="182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2706</v>
      </c>
      <c r="AT160" s="185" t="s">
        <v>191</v>
      </c>
      <c r="AU160" s="185" t="s">
        <v>80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2706</v>
      </c>
      <c r="BM160" s="185" t="s">
        <v>296</v>
      </c>
    </row>
    <row r="161" s="13" customFormat="1">
      <c r="A161" s="13"/>
      <c r="B161" s="187"/>
      <c r="C161" s="13"/>
      <c r="D161" s="188" t="s">
        <v>195</v>
      </c>
      <c r="E161" s="189" t="s">
        <v>1</v>
      </c>
      <c r="F161" s="190" t="s">
        <v>3217</v>
      </c>
      <c r="G161" s="13"/>
      <c r="H161" s="189" t="s">
        <v>1</v>
      </c>
      <c r="I161" s="191"/>
      <c r="J161" s="13"/>
      <c r="K161" s="13"/>
      <c r="L161" s="187"/>
      <c r="M161" s="192"/>
      <c r="N161" s="193"/>
      <c r="O161" s="193"/>
      <c r="P161" s="193"/>
      <c r="Q161" s="193"/>
      <c r="R161" s="193"/>
      <c r="S161" s="193"/>
      <c r="T161" s="19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9" t="s">
        <v>195</v>
      </c>
      <c r="AU161" s="189" t="s">
        <v>80</v>
      </c>
      <c r="AV161" s="13" t="s">
        <v>80</v>
      </c>
      <c r="AW161" s="13" t="s">
        <v>30</v>
      </c>
      <c r="AX161" s="13" t="s">
        <v>73</v>
      </c>
      <c r="AY161" s="189" t="s">
        <v>189</v>
      </c>
    </row>
    <row r="162" s="14" customFormat="1">
      <c r="A162" s="14"/>
      <c r="B162" s="195"/>
      <c r="C162" s="14"/>
      <c r="D162" s="188" t="s">
        <v>195</v>
      </c>
      <c r="E162" s="196" t="s">
        <v>1</v>
      </c>
      <c r="F162" s="197" t="s">
        <v>399</v>
      </c>
      <c r="G162" s="14"/>
      <c r="H162" s="198">
        <v>80</v>
      </c>
      <c r="I162" s="199"/>
      <c r="J162" s="14"/>
      <c r="K162" s="14"/>
      <c r="L162" s="195"/>
      <c r="M162" s="200"/>
      <c r="N162" s="201"/>
      <c r="O162" s="201"/>
      <c r="P162" s="201"/>
      <c r="Q162" s="201"/>
      <c r="R162" s="201"/>
      <c r="S162" s="201"/>
      <c r="T162" s="20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6" t="s">
        <v>195</v>
      </c>
      <c r="AU162" s="196" t="s">
        <v>80</v>
      </c>
      <c r="AV162" s="14" t="s">
        <v>82</v>
      </c>
      <c r="AW162" s="14" t="s">
        <v>30</v>
      </c>
      <c r="AX162" s="14" t="s">
        <v>73</v>
      </c>
      <c r="AY162" s="196" t="s">
        <v>189</v>
      </c>
    </row>
    <row r="163" s="15" customFormat="1">
      <c r="A163" s="15"/>
      <c r="B163" s="203"/>
      <c r="C163" s="15"/>
      <c r="D163" s="188" t="s">
        <v>195</v>
      </c>
      <c r="E163" s="204" t="s">
        <v>1</v>
      </c>
      <c r="F163" s="205" t="s">
        <v>200</v>
      </c>
      <c r="G163" s="15"/>
      <c r="H163" s="206">
        <v>80</v>
      </c>
      <c r="I163" s="207"/>
      <c r="J163" s="15"/>
      <c r="K163" s="15"/>
      <c r="L163" s="203"/>
      <c r="M163" s="208"/>
      <c r="N163" s="209"/>
      <c r="O163" s="209"/>
      <c r="P163" s="209"/>
      <c r="Q163" s="209"/>
      <c r="R163" s="209"/>
      <c r="S163" s="209"/>
      <c r="T163" s="21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4" t="s">
        <v>195</v>
      </c>
      <c r="AU163" s="204" t="s">
        <v>80</v>
      </c>
      <c r="AV163" s="15" t="s">
        <v>104</v>
      </c>
      <c r="AW163" s="15" t="s">
        <v>30</v>
      </c>
      <c r="AX163" s="15" t="s">
        <v>80</v>
      </c>
      <c r="AY163" s="204" t="s">
        <v>189</v>
      </c>
    </row>
    <row r="164" s="12" customFormat="1" ht="25.92" customHeight="1">
      <c r="A164" s="12"/>
      <c r="B164" s="159"/>
      <c r="C164" s="12"/>
      <c r="D164" s="160" t="s">
        <v>72</v>
      </c>
      <c r="E164" s="161" t="s">
        <v>2392</v>
      </c>
      <c r="F164" s="161" t="s">
        <v>2392</v>
      </c>
      <c r="G164" s="12"/>
      <c r="H164" s="12"/>
      <c r="I164" s="162"/>
      <c r="J164" s="163">
        <f>BK164</f>
        <v>0</v>
      </c>
      <c r="K164" s="12"/>
      <c r="L164" s="159"/>
      <c r="M164" s="164"/>
      <c r="N164" s="165"/>
      <c r="O164" s="165"/>
      <c r="P164" s="166">
        <f>SUM(P165:P166)</f>
        <v>0</v>
      </c>
      <c r="Q164" s="165"/>
      <c r="R164" s="166">
        <f>SUM(R165:R166)</f>
        <v>0</v>
      </c>
      <c r="S164" s="165"/>
      <c r="T164" s="167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0" t="s">
        <v>80</v>
      </c>
      <c r="AT164" s="168" t="s">
        <v>72</v>
      </c>
      <c r="AU164" s="168" t="s">
        <v>73</v>
      </c>
      <c r="AY164" s="160" t="s">
        <v>189</v>
      </c>
      <c r="BK164" s="169">
        <f>SUM(BK165:BK166)</f>
        <v>0</v>
      </c>
    </row>
    <row r="165" s="2" customFormat="1" ht="16.5" customHeight="1">
      <c r="A165" s="38"/>
      <c r="B165" s="172"/>
      <c r="C165" s="173" t="s">
        <v>248</v>
      </c>
      <c r="D165" s="173" t="s">
        <v>191</v>
      </c>
      <c r="E165" s="174" t="s">
        <v>2085</v>
      </c>
      <c r="F165" s="175" t="s">
        <v>3218</v>
      </c>
      <c r="G165" s="176" t="s">
        <v>2395</v>
      </c>
      <c r="H165" s="177">
        <v>18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38</v>
      </c>
      <c r="O165" s="77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104</v>
      </c>
      <c r="AT165" s="185" t="s">
        <v>191</v>
      </c>
      <c r="AU165" s="185" t="s">
        <v>80</v>
      </c>
      <c r="AY165" s="19" t="s">
        <v>189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80</v>
      </c>
      <c r="BK165" s="186">
        <f>ROUND(I165*H165,2)</f>
        <v>0</v>
      </c>
      <c r="BL165" s="19" t="s">
        <v>104</v>
      </c>
      <c r="BM165" s="185" t="s">
        <v>300</v>
      </c>
    </row>
    <row r="166" s="2" customFormat="1" ht="16.5" customHeight="1">
      <c r="A166" s="38"/>
      <c r="B166" s="172"/>
      <c r="C166" s="173" t="s">
        <v>7</v>
      </c>
      <c r="D166" s="173" t="s">
        <v>191</v>
      </c>
      <c r="E166" s="174" t="s">
        <v>2838</v>
      </c>
      <c r="F166" s="175" t="s">
        <v>3219</v>
      </c>
      <c r="G166" s="176" t="s">
        <v>2879</v>
      </c>
      <c r="H166" s="177">
        <v>1</v>
      </c>
      <c r="I166" s="178"/>
      <c r="J166" s="179">
        <f>ROUND(I166*H166,2)</f>
        <v>0</v>
      </c>
      <c r="K166" s="180"/>
      <c r="L166" s="39"/>
      <c r="M166" s="231" t="s">
        <v>1</v>
      </c>
      <c r="N166" s="232" t="s">
        <v>38</v>
      </c>
      <c r="O166" s="233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104</v>
      </c>
      <c r="AT166" s="185" t="s">
        <v>191</v>
      </c>
      <c r="AU166" s="185" t="s">
        <v>80</v>
      </c>
      <c r="AY166" s="19" t="s">
        <v>189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80</v>
      </c>
      <c r="BK166" s="186">
        <f>ROUND(I166*H166,2)</f>
        <v>0</v>
      </c>
      <c r="BL166" s="19" t="s">
        <v>104</v>
      </c>
      <c r="BM166" s="185" t="s">
        <v>303</v>
      </c>
    </row>
    <row r="167" s="2" customFormat="1" ht="6.96" customHeight="1">
      <c r="A167" s="38"/>
      <c r="B167" s="60"/>
      <c r="C167" s="61"/>
      <c r="D167" s="61"/>
      <c r="E167" s="61"/>
      <c r="F167" s="61"/>
      <c r="G167" s="61"/>
      <c r="H167" s="61"/>
      <c r="I167" s="61"/>
      <c r="J167" s="61"/>
      <c r="K167" s="61"/>
      <c r="L167" s="39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3220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ROUND((SUM(BE120:BE175)),  2)</f>
        <v>0</v>
      </c>
      <c r="G33" s="38"/>
      <c r="H33" s="38"/>
      <c r="I33" s="128">
        <v>0.20999999999999999</v>
      </c>
      <c r="J33" s="127">
        <f>ROUND(((SUM(BE120:BE175))*I33),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ROUND((SUM(BF120:BF175)),  2)</f>
        <v>0</v>
      </c>
      <c r="G34" s="38"/>
      <c r="H34" s="38"/>
      <c r="I34" s="128">
        <v>0.12</v>
      </c>
      <c r="J34" s="127">
        <f>ROUND(((SUM(BF120:BF175))*I34),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ROUND((SUM(BG120:BG175)),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ROUND((SUM(BH120:BH175)),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ROUND((SUM(BI120:BI175)),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g - VZT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154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3221</v>
      </c>
      <c r="E98" s="146"/>
      <c r="F98" s="146"/>
      <c r="G98" s="146"/>
      <c r="H98" s="146"/>
      <c r="I98" s="146"/>
      <c r="J98" s="147">
        <f>J122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170</v>
      </c>
      <c r="E99" s="146"/>
      <c r="F99" s="146"/>
      <c r="G99" s="146"/>
      <c r="H99" s="146"/>
      <c r="I99" s="146"/>
      <c r="J99" s="147">
        <f>J161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2497</v>
      </c>
      <c r="E100" s="142"/>
      <c r="F100" s="142"/>
      <c r="G100" s="142"/>
      <c r="H100" s="142"/>
      <c r="I100" s="142"/>
      <c r="J100" s="143">
        <f>J165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174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21" t="str">
        <f>E7</f>
        <v>BODARCHITEKTI202401 - KODUS Kamenice - druhá etapa-16.3.25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138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g - VZT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 xml:space="preserve"> </v>
      </c>
      <c r="G114" s="38"/>
      <c r="H114" s="38"/>
      <c r="I114" s="32" t="s">
        <v>22</v>
      </c>
      <c r="J114" s="69" t="str">
        <f>IF(J12="","",J12)</f>
        <v>10. 3. 2025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 xml:space="preserve"> </v>
      </c>
      <c r="G116" s="38"/>
      <c r="H116" s="38"/>
      <c r="I116" s="32" t="s">
        <v>29</v>
      </c>
      <c r="J116" s="36" t="str">
        <f>E21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38"/>
      <c r="E117" s="38"/>
      <c r="F117" s="27" t="str">
        <f>IF(E18="","",E18)</f>
        <v>Vyplň údaj</v>
      </c>
      <c r="G117" s="38"/>
      <c r="H117" s="38"/>
      <c r="I117" s="32" t="s">
        <v>31</v>
      </c>
      <c r="J117" s="36" t="str">
        <f>E24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48"/>
      <c r="B119" s="149"/>
      <c r="C119" s="150" t="s">
        <v>175</v>
      </c>
      <c r="D119" s="151" t="s">
        <v>58</v>
      </c>
      <c r="E119" s="151" t="s">
        <v>54</v>
      </c>
      <c r="F119" s="151" t="s">
        <v>55</v>
      </c>
      <c r="G119" s="151" t="s">
        <v>176</v>
      </c>
      <c r="H119" s="151" t="s">
        <v>177</v>
      </c>
      <c r="I119" s="151" t="s">
        <v>178</v>
      </c>
      <c r="J119" s="152" t="s">
        <v>142</v>
      </c>
      <c r="K119" s="153" t="s">
        <v>179</v>
      </c>
      <c r="L119" s="154"/>
      <c r="M119" s="86" t="s">
        <v>1</v>
      </c>
      <c r="N119" s="87" t="s">
        <v>37</v>
      </c>
      <c r="O119" s="87" t="s">
        <v>180</v>
      </c>
      <c r="P119" s="87" t="s">
        <v>181</v>
      </c>
      <c r="Q119" s="87" t="s">
        <v>182</v>
      </c>
      <c r="R119" s="87" t="s">
        <v>183</v>
      </c>
      <c r="S119" s="87" t="s">
        <v>184</v>
      </c>
      <c r="T119" s="88" t="s">
        <v>185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8"/>
      <c r="B120" s="39"/>
      <c r="C120" s="93" t="s">
        <v>186</v>
      </c>
      <c r="D120" s="38"/>
      <c r="E120" s="38"/>
      <c r="F120" s="38"/>
      <c r="G120" s="38"/>
      <c r="H120" s="38"/>
      <c r="I120" s="38"/>
      <c r="J120" s="155">
        <f>BK120</f>
        <v>0</v>
      </c>
      <c r="K120" s="38"/>
      <c r="L120" s="39"/>
      <c r="M120" s="89"/>
      <c r="N120" s="73"/>
      <c r="O120" s="90"/>
      <c r="P120" s="156">
        <f>P121+P165</f>
        <v>0</v>
      </c>
      <c r="Q120" s="90"/>
      <c r="R120" s="156">
        <f>R121+R165</f>
        <v>0</v>
      </c>
      <c r="S120" s="90"/>
      <c r="T120" s="157">
        <f>T121+T165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72</v>
      </c>
      <c r="AU120" s="19" t="s">
        <v>144</v>
      </c>
      <c r="BK120" s="158">
        <f>BK121+BK165</f>
        <v>0</v>
      </c>
    </row>
    <row r="121" s="12" customFormat="1" ht="25.92" customHeight="1">
      <c r="A121" s="12"/>
      <c r="B121" s="159"/>
      <c r="C121" s="12"/>
      <c r="D121" s="160" t="s">
        <v>72</v>
      </c>
      <c r="E121" s="161" t="s">
        <v>978</v>
      </c>
      <c r="F121" s="161" t="s">
        <v>979</v>
      </c>
      <c r="G121" s="12"/>
      <c r="H121" s="12"/>
      <c r="I121" s="162"/>
      <c r="J121" s="163">
        <f>BK121</f>
        <v>0</v>
      </c>
      <c r="K121" s="12"/>
      <c r="L121" s="159"/>
      <c r="M121" s="164"/>
      <c r="N121" s="165"/>
      <c r="O121" s="165"/>
      <c r="P121" s="166">
        <f>P122+P161</f>
        <v>0</v>
      </c>
      <c r="Q121" s="165"/>
      <c r="R121" s="166">
        <f>R122+R161</f>
        <v>0</v>
      </c>
      <c r="S121" s="165"/>
      <c r="T121" s="167">
        <f>T122+T161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0" t="s">
        <v>82</v>
      </c>
      <c r="AT121" s="168" t="s">
        <v>72</v>
      </c>
      <c r="AU121" s="168" t="s">
        <v>73</v>
      </c>
      <c r="AY121" s="160" t="s">
        <v>189</v>
      </c>
      <c r="BK121" s="169">
        <f>BK122+BK161</f>
        <v>0</v>
      </c>
    </row>
    <row r="122" s="12" customFormat="1" ht="22.8" customHeight="1">
      <c r="A122" s="12"/>
      <c r="B122" s="159"/>
      <c r="C122" s="12"/>
      <c r="D122" s="160" t="s">
        <v>72</v>
      </c>
      <c r="E122" s="170" t="s">
        <v>3222</v>
      </c>
      <c r="F122" s="170" t="s">
        <v>3223</v>
      </c>
      <c r="G122" s="12"/>
      <c r="H122" s="12"/>
      <c r="I122" s="162"/>
      <c r="J122" s="171">
        <f>BK122</f>
        <v>0</v>
      </c>
      <c r="K122" s="12"/>
      <c r="L122" s="159"/>
      <c r="M122" s="164"/>
      <c r="N122" s="165"/>
      <c r="O122" s="165"/>
      <c r="P122" s="166">
        <f>SUM(P123:P160)</f>
        <v>0</v>
      </c>
      <c r="Q122" s="165"/>
      <c r="R122" s="166">
        <f>SUM(R123:R160)</f>
        <v>0</v>
      </c>
      <c r="S122" s="165"/>
      <c r="T122" s="167">
        <f>SUM(T123:T160)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82</v>
      </c>
      <c r="AT122" s="168" t="s">
        <v>72</v>
      </c>
      <c r="AU122" s="168" t="s">
        <v>80</v>
      </c>
      <c r="AY122" s="160" t="s">
        <v>189</v>
      </c>
      <c r="BK122" s="169">
        <f>SUM(BK123:BK160)</f>
        <v>0</v>
      </c>
    </row>
    <row r="123" s="2" customFormat="1" ht="24.15" customHeight="1">
      <c r="A123" s="38"/>
      <c r="B123" s="172"/>
      <c r="C123" s="173" t="s">
        <v>80</v>
      </c>
      <c r="D123" s="173" t="s">
        <v>191</v>
      </c>
      <c r="E123" s="174" t="s">
        <v>3224</v>
      </c>
      <c r="F123" s="175" t="s">
        <v>3225</v>
      </c>
      <c r="G123" s="176" t="s">
        <v>553</v>
      </c>
      <c r="H123" s="177">
        <v>16</v>
      </c>
      <c r="I123" s="178"/>
      <c r="J123" s="179">
        <f>ROUND(I123*H123,2)</f>
        <v>0</v>
      </c>
      <c r="K123" s="180"/>
      <c r="L123" s="39"/>
      <c r="M123" s="181" t="s">
        <v>1</v>
      </c>
      <c r="N123" s="182" t="s">
        <v>38</v>
      </c>
      <c r="O123" s="77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5" t="s">
        <v>233</v>
      </c>
      <c r="AT123" s="185" t="s">
        <v>191</v>
      </c>
      <c r="AU123" s="185" t="s">
        <v>82</v>
      </c>
      <c r="AY123" s="19" t="s">
        <v>189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9" t="s">
        <v>80</v>
      </c>
      <c r="BK123" s="186">
        <f>ROUND(I123*H123,2)</f>
        <v>0</v>
      </c>
      <c r="BL123" s="19" t="s">
        <v>233</v>
      </c>
      <c r="BM123" s="185" t="s">
        <v>82</v>
      </c>
    </row>
    <row r="124" s="13" customFormat="1">
      <c r="A124" s="13"/>
      <c r="B124" s="187"/>
      <c r="C124" s="13"/>
      <c r="D124" s="188" t="s">
        <v>195</v>
      </c>
      <c r="E124" s="189" t="s">
        <v>1</v>
      </c>
      <c r="F124" s="190" t="s">
        <v>3226</v>
      </c>
      <c r="G124" s="13"/>
      <c r="H124" s="189" t="s">
        <v>1</v>
      </c>
      <c r="I124" s="191"/>
      <c r="J124" s="13"/>
      <c r="K124" s="13"/>
      <c r="L124" s="187"/>
      <c r="M124" s="192"/>
      <c r="N124" s="193"/>
      <c r="O124" s="193"/>
      <c r="P124" s="193"/>
      <c r="Q124" s="193"/>
      <c r="R124" s="193"/>
      <c r="S124" s="193"/>
      <c r="T124" s="19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9" t="s">
        <v>195</v>
      </c>
      <c r="AU124" s="189" t="s">
        <v>82</v>
      </c>
      <c r="AV124" s="13" t="s">
        <v>80</v>
      </c>
      <c r="AW124" s="13" t="s">
        <v>30</v>
      </c>
      <c r="AX124" s="13" t="s">
        <v>73</v>
      </c>
      <c r="AY124" s="189" t="s">
        <v>189</v>
      </c>
    </row>
    <row r="125" s="14" customFormat="1">
      <c r="A125" s="14"/>
      <c r="B125" s="195"/>
      <c r="C125" s="14"/>
      <c r="D125" s="188" t="s">
        <v>195</v>
      </c>
      <c r="E125" s="196" t="s">
        <v>1</v>
      </c>
      <c r="F125" s="197" t="s">
        <v>229</v>
      </c>
      <c r="G125" s="14"/>
      <c r="H125" s="198">
        <v>14</v>
      </c>
      <c r="I125" s="199"/>
      <c r="J125" s="14"/>
      <c r="K125" s="14"/>
      <c r="L125" s="195"/>
      <c r="M125" s="200"/>
      <c r="N125" s="201"/>
      <c r="O125" s="201"/>
      <c r="P125" s="201"/>
      <c r="Q125" s="201"/>
      <c r="R125" s="201"/>
      <c r="S125" s="201"/>
      <c r="T125" s="20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6" t="s">
        <v>195</v>
      </c>
      <c r="AU125" s="196" t="s">
        <v>82</v>
      </c>
      <c r="AV125" s="14" t="s">
        <v>82</v>
      </c>
      <c r="AW125" s="14" t="s">
        <v>30</v>
      </c>
      <c r="AX125" s="14" t="s">
        <v>73</v>
      </c>
      <c r="AY125" s="196" t="s">
        <v>189</v>
      </c>
    </row>
    <row r="126" s="13" customFormat="1">
      <c r="A126" s="13"/>
      <c r="B126" s="187"/>
      <c r="C126" s="13"/>
      <c r="D126" s="188" t="s">
        <v>195</v>
      </c>
      <c r="E126" s="189" t="s">
        <v>1</v>
      </c>
      <c r="F126" s="190" t="s">
        <v>3227</v>
      </c>
      <c r="G126" s="13"/>
      <c r="H126" s="189" t="s">
        <v>1</v>
      </c>
      <c r="I126" s="191"/>
      <c r="J126" s="13"/>
      <c r="K126" s="13"/>
      <c r="L126" s="187"/>
      <c r="M126" s="192"/>
      <c r="N126" s="193"/>
      <c r="O126" s="193"/>
      <c r="P126" s="193"/>
      <c r="Q126" s="193"/>
      <c r="R126" s="193"/>
      <c r="S126" s="193"/>
      <c r="T126" s="19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9" t="s">
        <v>195</v>
      </c>
      <c r="AU126" s="189" t="s">
        <v>82</v>
      </c>
      <c r="AV126" s="13" t="s">
        <v>80</v>
      </c>
      <c r="AW126" s="13" t="s">
        <v>30</v>
      </c>
      <c r="AX126" s="13" t="s">
        <v>73</v>
      </c>
      <c r="AY126" s="189" t="s">
        <v>189</v>
      </c>
    </row>
    <row r="127" s="14" customFormat="1">
      <c r="A127" s="14"/>
      <c r="B127" s="195"/>
      <c r="C127" s="14"/>
      <c r="D127" s="188" t="s">
        <v>195</v>
      </c>
      <c r="E127" s="196" t="s">
        <v>1</v>
      </c>
      <c r="F127" s="197" t="s">
        <v>82</v>
      </c>
      <c r="G127" s="14"/>
      <c r="H127" s="198">
        <v>2</v>
      </c>
      <c r="I127" s="199"/>
      <c r="J127" s="14"/>
      <c r="K127" s="14"/>
      <c r="L127" s="195"/>
      <c r="M127" s="200"/>
      <c r="N127" s="201"/>
      <c r="O127" s="201"/>
      <c r="P127" s="201"/>
      <c r="Q127" s="201"/>
      <c r="R127" s="201"/>
      <c r="S127" s="201"/>
      <c r="T127" s="20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6" t="s">
        <v>195</v>
      </c>
      <c r="AU127" s="196" t="s">
        <v>82</v>
      </c>
      <c r="AV127" s="14" t="s">
        <v>82</v>
      </c>
      <c r="AW127" s="14" t="s">
        <v>30</v>
      </c>
      <c r="AX127" s="14" t="s">
        <v>73</v>
      </c>
      <c r="AY127" s="196" t="s">
        <v>189</v>
      </c>
    </row>
    <row r="128" s="15" customFormat="1">
      <c r="A128" s="15"/>
      <c r="B128" s="203"/>
      <c r="C128" s="15"/>
      <c r="D128" s="188" t="s">
        <v>195</v>
      </c>
      <c r="E128" s="204" t="s">
        <v>1</v>
      </c>
      <c r="F128" s="205" t="s">
        <v>200</v>
      </c>
      <c r="G128" s="15"/>
      <c r="H128" s="206">
        <v>16</v>
      </c>
      <c r="I128" s="207"/>
      <c r="J128" s="15"/>
      <c r="K128" s="15"/>
      <c r="L128" s="203"/>
      <c r="M128" s="208"/>
      <c r="N128" s="209"/>
      <c r="O128" s="209"/>
      <c r="P128" s="209"/>
      <c r="Q128" s="209"/>
      <c r="R128" s="209"/>
      <c r="S128" s="209"/>
      <c r="T128" s="21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04" t="s">
        <v>195</v>
      </c>
      <c r="AU128" s="204" t="s">
        <v>82</v>
      </c>
      <c r="AV128" s="15" t="s">
        <v>104</v>
      </c>
      <c r="AW128" s="15" t="s">
        <v>30</v>
      </c>
      <c r="AX128" s="15" t="s">
        <v>80</v>
      </c>
      <c r="AY128" s="204" t="s">
        <v>189</v>
      </c>
    </row>
    <row r="129" s="2" customFormat="1" ht="33" customHeight="1">
      <c r="A129" s="38"/>
      <c r="B129" s="172"/>
      <c r="C129" s="219" t="s">
        <v>82</v>
      </c>
      <c r="D129" s="219" t="s">
        <v>874</v>
      </c>
      <c r="E129" s="220" t="s">
        <v>3228</v>
      </c>
      <c r="F129" s="221" t="s">
        <v>3229</v>
      </c>
      <c r="G129" s="222" t="s">
        <v>553</v>
      </c>
      <c r="H129" s="223">
        <v>16</v>
      </c>
      <c r="I129" s="224"/>
      <c r="J129" s="225">
        <f>ROUND(I129*H129,2)</f>
        <v>0</v>
      </c>
      <c r="K129" s="226"/>
      <c r="L129" s="227"/>
      <c r="M129" s="228" t="s">
        <v>1</v>
      </c>
      <c r="N129" s="229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281</v>
      </c>
      <c r="AT129" s="185" t="s">
        <v>874</v>
      </c>
      <c r="AU129" s="185" t="s">
        <v>82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233</v>
      </c>
      <c r="BM129" s="185" t="s">
        <v>104</v>
      </c>
    </row>
    <row r="130" s="2" customFormat="1" ht="24.15" customHeight="1">
      <c r="A130" s="38"/>
      <c r="B130" s="172"/>
      <c r="C130" s="173" t="s">
        <v>101</v>
      </c>
      <c r="D130" s="173" t="s">
        <v>191</v>
      </c>
      <c r="E130" s="174" t="s">
        <v>3230</v>
      </c>
      <c r="F130" s="175" t="s">
        <v>3231</v>
      </c>
      <c r="G130" s="176" t="s">
        <v>553</v>
      </c>
      <c r="H130" s="177">
        <v>3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233</v>
      </c>
      <c r="AT130" s="185" t="s">
        <v>191</v>
      </c>
      <c r="AU130" s="185" t="s">
        <v>82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233</v>
      </c>
      <c r="BM130" s="185" t="s">
        <v>110</v>
      </c>
    </row>
    <row r="131" s="2" customFormat="1" ht="16.5" customHeight="1">
      <c r="A131" s="38"/>
      <c r="B131" s="172"/>
      <c r="C131" s="219" t="s">
        <v>104</v>
      </c>
      <c r="D131" s="219" t="s">
        <v>874</v>
      </c>
      <c r="E131" s="220" t="s">
        <v>3232</v>
      </c>
      <c r="F131" s="221" t="s">
        <v>3233</v>
      </c>
      <c r="G131" s="222" t="s">
        <v>553</v>
      </c>
      <c r="H131" s="223">
        <v>3</v>
      </c>
      <c r="I131" s="224"/>
      <c r="J131" s="225">
        <f>ROUND(I131*H131,2)</f>
        <v>0</v>
      </c>
      <c r="K131" s="226"/>
      <c r="L131" s="227"/>
      <c r="M131" s="228" t="s">
        <v>1</v>
      </c>
      <c r="N131" s="229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281</v>
      </c>
      <c r="AT131" s="185" t="s">
        <v>874</v>
      </c>
      <c r="AU131" s="185" t="s">
        <v>82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233</v>
      </c>
      <c r="BM131" s="185" t="s">
        <v>116</v>
      </c>
    </row>
    <row r="132" s="2" customFormat="1" ht="21.75" customHeight="1">
      <c r="A132" s="38"/>
      <c r="B132" s="172"/>
      <c r="C132" s="173" t="s">
        <v>107</v>
      </c>
      <c r="D132" s="173" t="s">
        <v>191</v>
      </c>
      <c r="E132" s="174" t="s">
        <v>3234</v>
      </c>
      <c r="F132" s="175" t="s">
        <v>3235</v>
      </c>
      <c r="G132" s="176" t="s">
        <v>553</v>
      </c>
      <c r="H132" s="177">
        <v>1</v>
      </c>
      <c r="I132" s="178"/>
      <c r="J132" s="179">
        <f>ROUND(I132*H132,2)</f>
        <v>0</v>
      </c>
      <c r="K132" s="180"/>
      <c r="L132" s="39"/>
      <c r="M132" s="181" t="s">
        <v>1</v>
      </c>
      <c r="N132" s="182" t="s">
        <v>38</v>
      </c>
      <c r="O132" s="77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233</v>
      </c>
      <c r="AT132" s="185" t="s">
        <v>191</v>
      </c>
      <c r="AU132" s="185" t="s">
        <v>82</v>
      </c>
      <c r="AY132" s="19" t="s">
        <v>189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233</v>
      </c>
      <c r="BM132" s="185" t="s">
        <v>216</v>
      </c>
    </row>
    <row r="133" s="2" customFormat="1" ht="24.15" customHeight="1">
      <c r="A133" s="38"/>
      <c r="B133" s="172"/>
      <c r="C133" s="219" t="s">
        <v>110</v>
      </c>
      <c r="D133" s="219" t="s">
        <v>874</v>
      </c>
      <c r="E133" s="220" t="s">
        <v>3236</v>
      </c>
      <c r="F133" s="221" t="s">
        <v>3237</v>
      </c>
      <c r="G133" s="222" t="s">
        <v>553</v>
      </c>
      <c r="H133" s="223">
        <v>1</v>
      </c>
      <c r="I133" s="224"/>
      <c r="J133" s="225">
        <f>ROUND(I133*H133,2)</f>
        <v>0</v>
      </c>
      <c r="K133" s="226"/>
      <c r="L133" s="227"/>
      <c r="M133" s="228" t="s">
        <v>1</v>
      </c>
      <c r="N133" s="229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281</v>
      </c>
      <c r="AT133" s="185" t="s">
        <v>874</v>
      </c>
      <c r="AU133" s="185" t="s">
        <v>82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233</v>
      </c>
      <c r="BM133" s="185" t="s">
        <v>8</v>
      </c>
    </row>
    <row r="134" s="2" customFormat="1" ht="24.15" customHeight="1">
      <c r="A134" s="38"/>
      <c r="B134" s="172"/>
      <c r="C134" s="173" t="s">
        <v>113</v>
      </c>
      <c r="D134" s="173" t="s">
        <v>191</v>
      </c>
      <c r="E134" s="174" t="s">
        <v>3238</v>
      </c>
      <c r="F134" s="175" t="s">
        <v>3239</v>
      </c>
      <c r="G134" s="176" t="s">
        <v>553</v>
      </c>
      <c r="H134" s="177">
        <v>1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233</v>
      </c>
      <c r="AT134" s="185" t="s">
        <v>191</v>
      </c>
      <c r="AU134" s="185" t="s">
        <v>82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233</v>
      </c>
      <c r="BM134" s="185" t="s">
        <v>229</v>
      </c>
    </row>
    <row r="135" s="2" customFormat="1" ht="37.8" customHeight="1">
      <c r="A135" s="38"/>
      <c r="B135" s="172"/>
      <c r="C135" s="173" t="s">
        <v>116</v>
      </c>
      <c r="D135" s="173" t="s">
        <v>191</v>
      </c>
      <c r="E135" s="174" t="s">
        <v>3240</v>
      </c>
      <c r="F135" s="175" t="s">
        <v>3241</v>
      </c>
      <c r="G135" s="176" t="s">
        <v>228</v>
      </c>
      <c r="H135" s="177">
        <v>71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233</v>
      </c>
      <c r="AT135" s="185" t="s">
        <v>191</v>
      </c>
      <c r="AU135" s="185" t="s">
        <v>82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233</v>
      </c>
      <c r="BM135" s="185" t="s">
        <v>233</v>
      </c>
    </row>
    <row r="136" s="2" customFormat="1" ht="37.8" customHeight="1">
      <c r="A136" s="38"/>
      <c r="B136" s="172"/>
      <c r="C136" s="173" t="s">
        <v>236</v>
      </c>
      <c r="D136" s="173" t="s">
        <v>191</v>
      </c>
      <c r="E136" s="174" t="s">
        <v>3242</v>
      </c>
      <c r="F136" s="175" t="s">
        <v>3243</v>
      </c>
      <c r="G136" s="176" t="s">
        <v>228</v>
      </c>
      <c r="H136" s="177">
        <v>34</v>
      </c>
      <c r="I136" s="178"/>
      <c r="J136" s="179">
        <f>ROUND(I136*H136,2)</f>
        <v>0</v>
      </c>
      <c r="K136" s="180"/>
      <c r="L136" s="39"/>
      <c r="M136" s="181" t="s">
        <v>1</v>
      </c>
      <c r="N136" s="182" t="s">
        <v>38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233</v>
      </c>
      <c r="AT136" s="185" t="s">
        <v>191</v>
      </c>
      <c r="AU136" s="185" t="s">
        <v>82</v>
      </c>
      <c r="AY136" s="19" t="s">
        <v>189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233</v>
      </c>
      <c r="BM136" s="185" t="s">
        <v>239</v>
      </c>
    </row>
    <row r="137" s="2" customFormat="1" ht="37.8" customHeight="1">
      <c r="A137" s="38"/>
      <c r="B137" s="172"/>
      <c r="C137" s="173" t="s">
        <v>216</v>
      </c>
      <c r="D137" s="173" t="s">
        <v>191</v>
      </c>
      <c r="E137" s="174" t="s">
        <v>3244</v>
      </c>
      <c r="F137" s="175" t="s">
        <v>3245</v>
      </c>
      <c r="G137" s="176" t="s">
        <v>228</v>
      </c>
      <c r="H137" s="177">
        <v>2</v>
      </c>
      <c r="I137" s="178"/>
      <c r="J137" s="179">
        <f>ROUND(I137*H137,2)</f>
        <v>0</v>
      </c>
      <c r="K137" s="180"/>
      <c r="L137" s="39"/>
      <c r="M137" s="181" t="s">
        <v>1</v>
      </c>
      <c r="N137" s="182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233</v>
      </c>
      <c r="AT137" s="185" t="s">
        <v>191</v>
      </c>
      <c r="AU137" s="185" t="s">
        <v>82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233</v>
      </c>
      <c r="BM137" s="185" t="s">
        <v>248</v>
      </c>
    </row>
    <row r="138" s="2" customFormat="1" ht="33" customHeight="1">
      <c r="A138" s="38"/>
      <c r="B138" s="172"/>
      <c r="C138" s="173" t="s">
        <v>251</v>
      </c>
      <c r="D138" s="173" t="s">
        <v>191</v>
      </c>
      <c r="E138" s="174" t="s">
        <v>3246</v>
      </c>
      <c r="F138" s="175" t="s">
        <v>3247</v>
      </c>
      <c r="G138" s="176" t="s">
        <v>228</v>
      </c>
      <c r="H138" s="177">
        <v>0.29999999999999999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233</v>
      </c>
      <c r="AT138" s="185" t="s">
        <v>191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233</v>
      </c>
      <c r="BM138" s="185" t="s">
        <v>254</v>
      </c>
    </row>
    <row r="139" s="2" customFormat="1" ht="16.5" customHeight="1">
      <c r="A139" s="38"/>
      <c r="B139" s="172"/>
      <c r="C139" s="219" t="s">
        <v>8</v>
      </c>
      <c r="D139" s="219" t="s">
        <v>874</v>
      </c>
      <c r="E139" s="220" t="s">
        <v>3248</v>
      </c>
      <c r="F139" s="221" t="s">
        <v>3249</v>
      </c>
      <c r="G139" s="222" t="s">
        <v>228</v>
      </c>
      <c r="H139" s="223">
        <v>0.35999999999999999</v>
      </c>
      <c r="I139" s="224"/>
      <c r="J139" s="225">
        <f>ROUND(I139*H139,2)</f>
        <v>0</v>
      </c>
      <c r="K139" s="226"/>
      <c r="L139" s="227"/>
      <c r="M139" s="228" t="s">
        <v>1</v>
      </c>
      <c r="N139" s="229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281</v>
      </c>
      <c r="AT139" s="185" t="s">
        <v>874</v>
      </c>
      <c r="AU139" s="185" t="s">
        <v>82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233</v>
      </c>
      <c r="BM139" s="185" t="s">
        <v>257</v>
      </c>
    </row>
    <row r="140" s="14" customFormat="1">
      <c r="A140" s="14"/>
      <c r="B140" s="195"/>
      <c r="C140" s="14"/>
      <c r="D140" s="188" t="s">
        <v>195</v>
      </c>
      <c r="E140" s="196" t="s">
        <v>1</v>
      </c>
      <c r="F140" s="197" t="s">
        <v>3250</v>
      </c>
      <c r="G140" s="14"/>
      <c r="H140" s="198">
        <v>0.35999999999999999</v>
      </c>
      <c r="I140" s="199"/>
      <c r="J140" s="14"/>
      <c r="K140" s="14"/>
      <c r="L140" s="195"/>
      <c r="M140" s="200"/>
      <c r="N140" s="201"/>
      <c r="O140" s="201"/>
      <c r="P140" s="201"/>
      <c r="Q140" s="201"/>
      <c r="R140" s="201"/>
      <c r="S140" s="201"/>
      <c r="T140" s="20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6" t="s">
        <v>195</v>
      </c>
      <c r="AU140" s="196" t="s">
        <v>82</v>
      </c>
      <c r="AV140" s="14" t="s">
        <v>82</v>
      </c>
      <c r="AW140" s="14" t="s">
        <v>30</v>
      </c>
      <c r="AX140" s="14" t="s">
        <v>73</v>
      </c>
      <c r="AY140" s="196" t="s">
        <v>189</v>
      </c>
    </row>
    <row r="141" s="15" customFormat="1">
      <c r="A141" s="15"/>
      <c r="B141" s="203"/>
      <c r="C141" s="15"/>
      <c r="D141" s="188" t="s">
        <v>195</v>
      </c>
      <c r="E141" s="204" t="s">
        <v>1</v>
      </c>
      <c r="F141" s="205" t="s">
        <v>200</v>
      </c>
      <c r="G141" s="15"/>
      <c r="H141" s="206">
        <v>0.35999999999999999</v>
      </c>
      <c r="I141" s="207"/>
      <c r="J141" s="15"/>
      <c r="K141" s="15"/>
      <c r="L141" s="203"/>
      <c r="M141" s="208"/>
      <c r="N141" s="209"/>
      <c r="O141" s="209"/>
      <c r="P141" s="209"/>
      <c r="Q141" s="209"/>
      <c r="R141" s="209"/>
      <c r="S141" s="209"/>
      <c r="T141" s="21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4" t="s">
        <v>195</v>
      </c>
      <c r="AU141" s="204" t="s">
        <v>82</v>
      </c>
      <c r="AV141" s="15" t="s">
        <v>104</v>
      </c>
      <c r="AW141" s="15" t="s">
        <v>30</v>
      </c>
      <c r="AX141" s="15" t="s">
        <v>80</v>
      </c>
      <c r="AY141" s="204" t="s">
        <v>189</v>
      </c>
    </row>
    <row r="142" s="2" customFormat="1" ht="24.15" customHeight="1">
      <c r="A142" s="38"/>
      <c r="B142" s="172"/>
      <c r="C142" s="173" t="s">
        <v>262</v>
      </c>
      <c r="D142" s="173" t="s">
        <v>191</v>
      </c>
      <c r="E142" s="174" t="s">
        <v>3251</v>
      </c>
      <c r="F142" s="175" t="s">
        <v>3252</v>
      </c>
      <c r="G142" s="176" t="s">
        <v>228</v>
      </c>
      <c r="H142" s="177">
        <v>10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233</v>
      </c>
      <c r="AT142" s="185" t="s">
        <v>191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233</v>
      </c>
      <c r="BM142" s="185" t="s">
        <v>265</v>
      </c>
    </row>
    <row r="143" s="2" customFormat="1" ht="16.5" customHeight="1">
      <c r="A143" s="38"/>
      <c r="B143" s="172"/>
      <c r="C143" s="219" t="s">
        <v>229</v>
      </c>
      <c r="D143" s="219" t="s">
        <v>874</v>
      </c>
      <c r="E143" s="220" t="s">
        <v>3253</v>
      </c>
      <c r="F143" s="221" t="s">
        <v>3254</v>
      </c>
      <c r="G143" s="222" t="s">
        <v>228</v>
      </c>
      <c r="H143" s="223">
        <v>12</v>
      </c>
      <c r="I143" s="224"/>
      <c r="J143" s="225">
        <f>ROUND(I143*H143,2)</f>
        <v>0</v>
      </c>
      <c r="K143" s="226"/>
      <c r="L143" s="227"/>
      <c r="M143" s="228" t="s">
        <v>1</v>
      </c>
      <c r="N143" s="229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281</v>
      </c>
      <c r="AT143" s="185" t="s">
        <v>874</v>
      </c>
      <c r="AU143" s="185" t="s">
        <v>82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233</v>
      </c>
      <c r="BM143" s="185" t="s">
        <v>272</v>
      </c>
    </row>
    <row r="144" s="14" customFormat="1">
      <c r="A144" s="14"/>
      <c r="B144" s="195"/>
      <c r="C144" s="14"/>
      <c r="D144" s="188" t="s">
        <v>195</v>
      </c>
      <c r="E144" s="196" t="s">
        <v>1</v>
      </c>
      <c r="F144" s="197" t="s">
        <v>3255</v>
      </c>
      <c r="G144" s="14"/>
      <c r="H144" s="198">
        <v>12</v>
      </c>
      <c r="I144" s="199"/>
      <c r="J144" s="14"/>
      <c r="K144" s="14"/>
      <c r="L144" s="195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6" t="s">
        <v>195</v>
      </c>
      <c r="AU144" s="196" t="s">
        <v>82</v>
      </c>
      <c r="AV144" s="14" t="s">
        <v>82</v>
      </c>
      <c r="AW144" s="14" t="s">
        <v>30</v>
      </c>
      <c r="AX144" s="14" t="s">
        <v>73</v>
      </c>
      <c r="AY144" s="196" t="s">
        <v>189</v>
      </c>
    </row>
    <row r="145" s="15" customFormat="1">
      <c r="A145" s="15"/>
      <c r="B145" s="203"/>
      <c r="C145" s="15"/>
      <c r="D145" s="188" t="s">
        <v>195</v>
      </c>
      <c r="E145" s="204" t="s">
        <v>1</v>
      </c>
      <c r="F145" s="205" t="s">
        <v>200</v>
      </c>
      <c r="G145" s="15"/>
      <c r="H145" s="206">
        <v>12</v>
      </c>
      <c r="I145" s="207"/>
      <c r="J145" s="15"/>
      <c r="K145" s="15"/>
      <c r="L145" s="203"/>
      <c r="M145" s="208"/>
      <c r="N145" s="209"/>
      <c r="O145" s="209"/>
      <c r="P145" s="209"/>
      <c r="Q145" s="209"/>
      <c r="R145" s="209"/>
      <c r="S145" s="209"/>
      <c r="T145" s="21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4" t="s">
        <v>195</v>
      </c>
      <c r="AU145" s="204" t="s">
        <v>82</v>
      </c>
      <c r="AV145" s="15" t="s">
        <v>104</v>
      </c>
      <c r="AW145" s="15" t="s">
        <v>30</v>
      </c>
      <c r="AX145" s="15" t="s">
        <v>80</v>
      </c>
      <c r="AY145" s="204" t="s">
        <v>189</v>
      </c>
    </row>
    <row r="146" s="2" customFormat="1" ht="33" customHeight="1">
      <c r="A146" s="38"/>
      <c r="B146" s="172"/>
      <c r="C146" s="173" t="s">
        <v>275</v>
      </c>
      <c r="D146" s="173" t="s">
        <v>191</v>
      </c>
      <c r="E146" s="174" t="s">
        <v>3256</v>
      </c>
      <c r="F146" s="175" t="s">
        <v>3257</v>
      </c>
      <c r="G146" s="176" t="s">
        <v>228</v>
      </c>
      <c r="H146" s="177">
        <v>25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233</v>
      </c>
      <c r="AT146" s="185" t="s">
        <v>191</v>
      </c>
      <c r="AU146" s="185" t="s">
        <v>82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233</v>
      </c>
      <c r="BM146" s="185" t="s">
        <v>278</v>
      </c>
    </row>
    <row r="147" s="13" customFormat="1">
      <c r="A147" s="13"/>
      <c r="B147" s="187"/>
      <c r="C147" s="13"/>
      <c r="D147" s="188" t="s">
        <v>195</v>
      </c>
      <c r="E147" s="189" t="s">
        <v>1</v>
      </c>
      <c r="F147" s="190" t="s">
        <v>3258</v>
      </c>
      <c r="G147" s="13"/>
      <c r="H147" s="189" t="s">
        <v>1</v>
      </c>
      <c r="I147" s="191"/>
      <c r="J147" s="13"/>
      <c r="K147" s="13"/>
      <c r="L147" s="187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195</v>
      </c>
      <c r="AU147" s="189" t="s">
        <v>82</v>
      </c>
      <c r="AV147" s="13" t="s">
        <v>80</v>
      </c>
      <c r="AW147" s="13" t="s">
        <v>30</v>
      </c>
      <c r="AX147" s="13" t="s">
        <v>73</v>
      </c>
      <c r="AY147" s="189" t="s">
        <v>189</v>
      </c>
    </row>
    <row r="148" s="14" customFormat="1">
      <c r="A148" s="14"/>
      <c r="B148" s="195"/>
      <c r="C148" s="14"/>
      <c r="D148" s="188" t="s">
        <v>195</v>
      </c>
      <c r="E148" s="196" t="s">
        <v>1</v>
      </c>
      <c r="F148" s="197" t="s">
        <v>275</v>
      </c>
      <c r="G148" s="14"/>
      <c r="H148" s="198">
        <v>15</v>
      </c>
      <c r="I148" s="199"/>
      <c r="J148" s="14"/>
      <c r="K148" s="14"/>
      <c r="L148" s="195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6" t="s">
        <v>195</v>
      </c>
      <c r="AU148" s="196" t="s">
        <v>82</v>
      </c>
      <c r="AV148" s="14" t="s">
        <v>82</v>
      </c>
      <c r="AW148" s="14" t="s">
        <v>30</v>
      </c>
      <c r="AX148" s="14" t="s">
        <v>73</v>
      </c>
      <c r="AY148" s="196" t="s">
        <v>189</v>
      </c>
    </row>
    <row r="149" s="13" customFormat="1">
      <c r="A149" s="13"/>
      <c r="B149" s="187"/>
      <c r="C149" s="13"/>
      <c r="D149" s="188" t="s">
        <v>195</v>
      </c>
      <c r="E149" s="189" t="s">
        <v>1</v>
      </c>
      <c r="F149" s="190" t="s">
        <v>3259</v>
      </c>
      <c r="G149" s="13"/>
      <c r="H149" s="189" t="s">
        <v>1</v>
      </c>
      <c r="I149" s="191"/>
      <c r="J149" s="13"/>
      <c r="K149" s="13"/>
      <c r="L149" s="187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195</v>
      </c>
      <c r="AU149" s="189" t="s">
        <v>82</v>
      </c>
      <c r="AV149" s="13" t="s">
        <v>80</v>
      </c>
      <c r="AW149" s="13" t="s">
        <v>30</v>
      </c>
      <c r="AX149" s="13" t="s">
        <v>73</v>
      </c>
      <c r="AY149" s="189" t="s">
        <v>189</v>
      </c>
    </row>
    <row r="150" s="14" customFormat="1">
      <c r="A150" s="14"/>
      <c r="B150" s="195"/>
      <c r="C150" s="14"/>
      <c r="D150" s="188" t="s">
        <v>195</v>
      </c>
      <c r="E150" s="196" t="s">
        <v>1</v>
      </c>
      <c r="F150" s="197" t="s">
        <v>216</v>
      </c>
      <c r="G150" s="14"/>
      <c r="H150" s="198">
        <v>10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195</v>
      </c>
      <c r="AU150" s="196" t="s">
        <v>82</v>
      </c>
      <c r="AV150" s="14" t="s">
        <v>82</v>
      </c>
      <c r="AW150" s="14" t="s">
        <v>30</v>
      </c>
      <c r="AX150" s="14" t="s">
        <v>73</v>
      </c>
      <c r="AY150" s="196" t="s">
        <v>189</v>
      </c>
    </row>
    <row r="151" s="15" customFormat="1">
      <c r="A151" s="15"/>
      <c r="B151" s="203"/>
      <c r="C151" s="15"/>
      <c r="D151" s="188" t="s">
        <v>195</v>
      </c>
      <c r="E151" s="204" t="s">
        <v>1</v>
      </c>
      <c r="F151" s="205" t="s">
        <v>200</v>
      </c>
      <c r="G151" s="15"/>
      <c r="H151" s="206">
        <v>25</v>
      </c>
      <c r="I151" s="207"/>
      <c r="J151" s="15"/>
      <c r="K151" s="15"/>
      <c r="L151" s="203"/>
      <c r="M151" s="208"/>
      <c r="N151" s="209"/>
      <c r="O151" s="209"/>
      <c r="P151" s="209"/>
      <c r="Q151" s="209"/>
      <c r="R151" s="209"/>
      <c r="S151" s="209"/>
      <c r="T151" s="21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4" t="s">
        <v>195</v>
      </c>
      <c r="AU151" s="204" t="s">
        <v>82</v>
      </c>
      <c r="AV151" s="15" t="s">
        <v>104</v>
      </c>
      <c r="AW151" s="15" t="s">
        <v>30</v>
      </c>
      <c r="AX151" s="15" t="s">
        <v>80</v>
      </c>
      <c r="AY151" s="204" t="s">
        <v>189</v>
      </c>
    </row>
    <row r="152" s="2" customFormat="1" ht="33" customHeight="1">
      <c r="A152" s="38"/>
      <c r="B152" s="172"/>
      <c r="C152" s="219" t="s">
        <v>233</v>
      </c>
      <c r="D152" s="219" t="s">
        <v>874</v>
      </c>
      <c r="E152" s="220" t="s">
        <v>3260</v>
      </c>
      <c r="F152" s="221" t="s">
        <v>3261</v>
      </c>
      <c r="G152" s="222" t="s">
        <v>228</v>
      </c>
      <c r="H152" s="223">
        <v>30</v>
      </c>
      <c r="I152" s="224"/>
      <c r="J152" s="225">
        <f>ROUND(I152*H152,2)</f>
        <v>0</v>
      </c>
      <c r="K152" s="226"/>
      <c r="L152" s="227"/>
      <c r="M152" s="228" t="s">
        <v>1</v>
      </c>
      <c r="N152" s="229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281</v>
      </c>
      <c r="AT152" s="185" t="s">
        <v>874</v>
      </c>
      <c r="AU152" s="185" t="s">
        <v>82</v>
      </c>
      <c r="AY152" s="19" t="s">
        <v>189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233</v>
      </c>
      <c r="BM152" s="185" t="s">
        <v>281</v>
      </c>
    </row>
    <row r="153" s="14" customFormat="1">
      <c r="A153" s="14"/>
      <c r="B153" s="195"/>
      <c r="C153" s="14"/>
      <c r="D153" s="188" t="s">
        <v>195</v>
      </c>
      <c r="E153" s="196" t="s">
        <v>1</v>
      </c>
      <c r="F153" s="197" t="s">
        <v>3262</v>
      </c>
      <c r="G153" s="14"/>
      <c r="H153" s="198">
        <v>30</v>
      </c>
      <c r="I153" s="199"/>
      <c r="J153" s="14"/>
      <c r="K153" s="14"/>
      <c r="L153" s="195"/>
      <c r="M153" s="200"/>
      <c r="N153" s="201"/>
      <c r="O153" s="201"/>
      <c r="P153" s="201"/>
      <c r="Q153" s="201"/>
      <c r="R153" s="201"/>
      <c r="S153" s="201"/>
      <c r="T153" s="20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6" t="s">
        <v>195</v>
      </c>
      <c r="AU153" s="196" t="s">
        <v>82</v>
      </c>
      <c r="AV153" s="14" t="s">
        <v>82</v>
      </c>
      <c r="AW153" s="14" t="s">
        <v>30</v>
      </c>
      <c r="AX153" s="14" t="s">
        <v>73</v>
      </c>
      <c r="AY153" s="196" t="s">
        <v>189</v>
      </c>
    </row>
    <row r="154" s="15" customFormat="1">
      <c r="A154" s="15"/>
      <c r="B154" s="203"/>
      <c r="C154" s="15"/>
      <c r="D154" s="188" t="s">
        <v>195</v>
      </c>
      <c r="E154" s="204" t="s">
        <v>1</v>
      </c>
      <c r="F154" s="205" t="s">
        <v>200</v>
      </c>
      <c r="G154" s="15"/>
      <c r="H154" s="206">
        <v>30</v>
      </c>
      <c r="I154" s="207"/>
      <c r="J154" s="15"/>
      <c r="K154" s="15"/>
      <c r="L154" s="203"/>
      <c r="M154" s="208"/>
      <c r="N154" s="209"/>
      <c r="O154" s="209"/>
      <c r="P154" s="209"/>
      <c r="Q154" s="209"/>
      <c r="R154" s="209"/>
      <c r="S154" s="209"/>
      <c r="T154" s="21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04" t="s">
        <v>195</v>
      </c>
      <c r="AU154" s="204" t="s">
        <v>82</v>
      </c>
      <c r="AV154" s="15" t="s">
        <v>104</v>
      </c>
      <c r="AW154" s="15" t="s">
        <v>30</v>
      </c>
      <c r="AX154" s="15" t="s">
        <v>80</v>
      </c>
      <c r="AY154" s="204" t="s">
        <v>189</v>
      </c>
    </row>
    <row r="155" s="2" customFormat="1" ht="33" customHeight="1">
      <c r="A155" s="38"/>
      <c r="B155" s="172"/>
      <c r="C155" s="173" t="s">
        <v>285</v>
      </c>
      <c r="D155" s="173" t="s">
        <v>191</v>
      </c>
      <c r="E155" s="174" t="s">
        <v>3263</v>
      </c>
      <c r="F155" s="175" t="s">
        <v>3264</v>
      </c>
      <c r="G155" s="176" t="s">
        <v>228</v>
      </c>
      <c r="H155" s="177">
        <v>85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233</v>
      </c>
      <c r="AT155" s="185" t="s">
        <v>191</v>
      </c>
      <c r="AU155" s="185" t="s">
        <v>82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233</v>
      </c>
      <c r="BM155" s="185" t="s">
        <v>288</v>
      </c>
    </row>
    <row r="156" s="2" customFormat="1" ht="33" customHeight="1">
      <c r="A156" s="38"/>
      <c r="B156" s="172"/>
      <c r="C156" s="173" t="s">
        <v>239</v>
      </c>
      <c r="D156" s="173" t="s">
        <v>191</v>
      </c>
      <c r="E156" s="174" t="s">
        <v>3265</v>
      </c>
      <c r="F156" s="175" t="s">
        <v>3266</v>
      </c>
      <c r="G156" s="176" t="s">
        <v>228</v>
      </c>
      <c r="H156" s="177">
        <v>59</v>
      </c>
      <c r="I156" s="178"/>
      <c r="J156" s="179">
        <f>ROUND(I156*H156,2)</f>
        <v>0</v>
      </c>
      <c r="K156" s="180"/>
      <c r="L156" s="39"/>
      <c r="M156" s="181" t="s">
        <v>1</v>
      </c>
      <c r="N156" s="182" t="s">
        <v>38</v>
      </c>
      <c r="O156" s="77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233</v>
      </c>
      <c r="AT156" s="185" t="s">
        <v>191</v>
      </c>
      <c r="AU156" s="185" t="s">
        <v>82</v>
      </c>
      <c r="AY156" s="19" t="s">
        <v>189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80</v>
      </c>
      <c r="BK156" s="186">
        <f>ROUND(I156*H156,2)</f>
        <v>0</v>
      </c>
      <c r="BL156" s="19" t="s">
        <v>233</v>
      </c>
      <c r="BM156" s="185" t="s">
        <v>292</v>
      </c>
    </row>
    <row r="157" s="2" customFormat="1" ht="33" customHeight="1">
      <c r="A157" s="38"/>
      <c r="B157" s="172"/>
      <c r="C157" s="173" t="s">
        <v>293</v>
      </c>
      <c r="D157" s="173" t="s">
        <v>191</v>
      </c>
      <c r="E157" s="174" t="s">
        <v>3267</v>
      </c>
      <c r="F157" s="175" t="s">
        <v>3268</v>
      </c>
      <c r="G157" s="176" t="s">
        <v>228</v>
      </c>
      <c r="H157" s="177">
        <v>2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233</v>
      </c>
      <c r="AT157" s="185" t="s">
        <v>191</v>
      </c>
      <c r="AU157" s="185" t="s">
        <v>82</v>
      </c>
      <c r="AY157" s="19" t="s">
        <v>189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233</v>
      </c>
      <c r="BM157" s="185" t="s">
        <v>296</v>
      </c>
    </row>
    <row r="158" s="2" customFormat="1" ht="37.8" customHeight="1">
      <c r="A158" s="38"/>
      <c r="B158" s="172"/>
      <c r="C158" s="173" t="s">
        <v>248</v>
      </c>
      <c r="D158" s="173" t="s">
        <v>191</v>
      </c>
      <c r="E158" s="174" t="s">
        <v>3269</v>
      </c>
      <c r="F158" s="175" t="s">
        <v>3270</v>
      </c>
      <c r="G158" s="176" t="s">
        <v>553</v>
      </c>
      <c r="H158" s="177">
        <v>1</v>
      </c>
      <c r="I158" s="178"/>
      <c r="J158" s="179">
        <f>ROUND(I158*H158,2)</f>
        <v>0</v>
      </c>
      <c r="K158" s="180"/>
      <c r="L158" s="39"/>
      <c r="M158" s="181" t="s">
        <v>1</v>
      </c>
      <c r="N158" s="182" t="s">
        <v>38</v>
      </c>
      <c r="O158" s="77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5" t="s">
        <v>233</v>
      </c>
      <c r="AT158" s="185" t="s">
        <v>191</v>
      </c>
      <c r="AU158" s="185" t="s">
        <v>82</v>
      </c>
      <c r="AY158" s="19" t="s">
        <v>189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9" t="s">
        <v>80</v>
      </c>
      <c r="BK158" s="186">
        <f>ROUND(I158*H158,2)</f>
        <v>0</v>
      </c>
      <c r="BL158" s="19" t="s">
        <v>233</v>
      </c>
      <c r="BM158" s="185" t="s">
        <v>300</v>
      </c>
    </row>
    <row r="159" s="2" customFormat="1" ht="24.15" customHeight="1">
      <c r="A159" s="38"/>
      <c r="B159" s="172"/>
      <c r="C159" s="219" t="s">
        <v>7</v>
      </c>
      <c r="D159" s="219" t="s">
        <v>874</v>
      </c>
      <c r="E159" s="220" t="s">
        <v>3271</v>
      </c>
      <c r="F159" s="221" t="s">
        <v>3272</v>
      </c>
      <c r="G159" s="222" t="s">
        <v>553</v>
      </c>
      <c r="H159" s="223">
        <v>1</v>
      </c>
      <c r="I159" s="224"/>
      <c r="J159" s="225">
        <f>ROUND(I159*H159,2)</f>
        <v>0</v>
      </c>
      <c r="K159" s="226"/>
      <c r="L159" s="227"/>
      <c r="M159" s="228" t="s">
        <v>1</v>
      </c>
      <c r="N159" s="229" t="s">
        <v>38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281</v>
      </c>
      <c r="AT159" s="185" t="s">
        <v>874</v>
      </c>
      <c r="AU159" s="185" t="s">
        <v>82</v>
      </c>
      <c r="AY159" s="19" t="s">
        <v>189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80</v>
      </c>
      <c r="BK159" s="186">
        <f>ROUND(I159*H159,2)</f>
        <v>0</v>
      </c>
      <c r="BL159" s="19" t="s">
        <v>233</v>
      </c>
      <c r="BM159" s="185" t="s">
        <v>303</v>
      </c>
    </row>
    <row r="160" s="2" customFormat="1" ht="24.15" customHeight="1">
      <c r="A160" s="38"/>
      <c r="B160" s="172"/>
      <c r="C160" s="173" t="s">
        <v>254</v>
      </c>
      <c r="D160" s="173" t="s">
        <v>191</v>
      </c>
      <c r="E160" s="174" t="s">
        <v>3273</v>
      </c>
      <c r="F160" s="175" t="s">
        <v>3274</v>
      </c>
      <c r="G160" s="176" t="s">
        <v>212</v>
      </c>
      <c r="H160" s="177">
        <v>0.57999999999999996</v>
      </c>
      <c r="I160" s="178"/>
      <c r="J160" s="179">
        <f>ROUND(I160*H160,2)</f>
        <v>0</v>
      </c>
      <c r="K160" s="180"/>
      <c r="L160" s="39"/>
      <c r="M160" s="181" t="s">
        <v>1</v>
      </c>
      <c r="N160" s="182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233</v>
      </c>
      <c r="AT160" s="185" t="s">
        <v>191</v>
      </c>
      <c r="AU160" s="185" t="s">
        <v>82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233</v>
      </c>
      <c r="BM160" s="185" t="s">
        <v>308</v>
      </c>
    </row>
    <row r="161" s="12" customFormat="1" ht="22.8" customHeight="1">
      <c r="A161" s="12"/>
      <c r="B161" s="159"/>
      <c r="C161" s="12"/>
      <c r="D161" s="160" t="s">
        <v>72</v>
      </c>
      <c r="E161" s="170" t="s">
        <v>2055</v>
      </c>
      <c r="F161" s="170" t="s">
        <v>2056</v>
      </c>
      <c r="G161" s="12"/>
      <c r="H161" s="12"/>
      <c r="I161" s="162"/>
      <c r="J161" s="171">
        <f>BK161</f>
        <v>0</v>
      </c>
      <c r="K161" s="12"/>
      <c r="L161" s="159"/>
      <c r="M161" s="164"/>
      <c r="N161" s="165"/>
      <c r="O161" s="165"/>
      <c r="P161" s="166">
        <f>SUM(P162:P164)</f>
        <v>0</v>
      </c>
      <c r="Q161" s="165"/>
      <c r="R161" s="166">
        <f>SUM(R162:R164)</f>
        <v>0</v>
      </c>
      <c r="S161" s="165"/>
      <c r="T161" s="167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0" t="s">
        <v>82</v>
      </c>
      <c r="AT161" s="168" t="s">
        <v>72</v>
      </c>
      <c r="AU161" s="168" t="s">
        <v>80</v>
      </c>
      <c r="AY161" s="160" t="s">
        <v>189</v>
      </c>
      <c r="BK161" s="169">
        <f>SUM(BK162:BK164)</f>
        <v>0</v>
      </c>
    </row>
    <row r="162" s="2" customFormat="1" ht="24.15" customHeight="1">
      <c r="A162" s="38"/>
      <c r="B162" s="172"/>
      <c r="C162" s="173" t="s">
        <v>309</v>
      </c>
      <c r="D162" s="173" t="s">
        <v>191</v>
      </c>
      <c r="E162" s="174" t="s">
        <v>3275</v>
      </c>
      <c r="F162" s="175" t="s">
        <v>3276</v>
      </c>
      <c r="G162" s="176" t="s">
        <v>223</v>
      </c>
      <c r="H162" s="177">
        <v>10</v>
      </c>
      <c r="I162" s="178"/>
      <c r="J162" s="179">
        <f>ROUND(I162*H162,2)</f>
        <v>0</v>
      </c>
      <c r="K162" s="180"/>
      <c r="L162" s="39"/>
      <c r="M162" s="181" t="s">
        <v>1</v>
      </c>
      <c r="N162" s="182" t="s">
        <v>38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233</v>
      </c>
      <c r="AT162" s="185" t="s">
        <v>191</v>
      </c>
      <c r="AU162" s="185" t="s">
        <v>82</v>
      </c>
      <c r="AY162" s="19" t="s">
        <v>189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233</v>
      </c>
      <c r="BM162" s="185" t="s">
        <v>313</v>
      </c>
    </row>
    <row r="163" s="2" customFormat="1" ht="24.15" customHeight="1">
      <c r="A163" s="38"/>
      <c r="B163" s="172"/>
      <c r="C163" s="173" t="s">
        <v>257</v>
      </c>
      <c r="D163" s="173" t="s">
        <v>191</v>
      </c>
      <c r="E163" s="174" t="s">
        <v>3277</v>
      </c>
      <c r="F163" s="175" t="s">
        <v>3278</v>
      </c>
      <c r="G163" s="176" t="s">
        <v>223</v>
      </c>
      <c r="H163" s="177">
        <v>10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38</v>
      </c>
      <c r="O163" s="77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233</v>
      </c>
      <c r="AT163" s="185" t="s">
        <v>191</v>
      </c>
      <c r="AU163" s="185" t="s">
        <v>82</v>
      </c>
      <c r="AY163" s="19" t="s">
        <v>189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80</v>
      </c>
      <c r="BK163" s="186">
        <f>ROUND(I163*H163,2)</f>
        <v>0</v>
      </c>
      <c r="BL163" s="19" t="s">
        <v>233</v>
      </c>
      <c r="BM163" s="185" t="s">
        <v>316</v>
      </c>
    </row>
    <row r="164" s="2" customFormat="1" ht="24.15" customHeight="1">
      <c r="A164" s="38"/>
      <c r="B164" s="172"/>
      <c r="C164" s="173" t="s">
        <v>318</v>
      </c>
      <c r="D164" s="173" t="s">
        <v>191</v>
      </c>
      <c r="E164" s="174" t="s">
        <v>3279</v>
      </c>
      <c r="F164" s="175" t="s">
        <v>3280</v>
      </c>
      <c r="G164" s="176" t="s">
        <v>223</v>
      </c>
      <c r="H164" s="177">
        <v>10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38</v>
      </c>
      <c r="O164" s="77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233</v>
      </c>
      <c r="AT164" s="185" t="s">
        <v>191</v>
      </c>
      <c r="AU164" s="185" t="s">
        <v>82</v>
      </c>
      <c r="AY164" s="19" t="s">
        <v>189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80</v>
      </c>
      <c r="BK164" s="186">
        <f>ROUND(I164*H164,2)</f>
        <v>0</v>
      </c>
      <c r="BL164" s="19" t="s">
        <v>233</v>
      </c>
      <c r="BM164" s="185" t="s">
        <v>321</v>
      </c>
    </row>
    <row r="165" s="12" customFormat="1" ht="25.92" customHeight="1">
      <c r="A165" s="12"/>
      <c r="B165" s="159"/>
      <c r="C165" s="12"/>
      <c r="D165" s="160" t="s">
        <v>72</v>
      </c>
      <c r="E165" s="161" t="s">
        <v>2701</v>
      </c>
      <c r="F165" s="161" t="s">
        <v>2702</v>
      </c>
      <c r="G165" s="12"/>
      <c r="H165" s="12"/>
      <c r="I165" s="162"/>
      <c r="J165" s="163">
        <f>BK165</f>
        <v>0</v>
      </c>
      <c r="K165" s="12"/>
      <c r="L165" s="159"/>
      <c r="M165" s="164"/>
      <c r="N165" s="165"/>
      <c r="O165" s="165"/>
      <c r="P165" s="166">
        <f>SUM(P166:P175)</f>
        <v>0</v>
      </c>
      <c r="Q165" s="165"/>
      <c r="R165" s="166">
        <f>SUM(R166:R175)</f>
        <v>0</v>
      </c>
      <c r="S165" s="165"/>
      <c r="T165" s="167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0" t="s">
        <v>104</v>
      </c>
      <c r="AT165" s="168" t="s">
        <v>72</v>
      </c>
      <c r="AU165" s="168" t="s">
        <v>73</v>
      </c>
      <c r="AY165" s="160" t="s">
        <v>189</v>
      </c>
      <c r="BK165" s="169">
        <f>SUM(BK166:BK175)</f>
        <v>0</v>
      </c>
    </row>
    <row r="166" s="2" customFormat="1" ht="24.15" customHeight="1">
      <c r="A166" s="38"/>
      <c r="B166" s="172"/>
      <c r="C166" s="173" t="s">
        <v>265</v>
      </c>
      <c r="D166" s="173" t="s">
        <v>191</v>
      </c>
      <c r="E166" s="174" t="s">
        <v>3281</v>
      </c>
      <c r="F166" s="175" t="s">
        <v>3282</v>
      </c>
      <c r="G166" s="176" t="s">
        <v>2705</v>
      </c>
      <c r="H166" s="177">
        <v>25</v>
      </c>
      <c r="I166" s="178"/>
      <c r="J166" s="179">
        <f>ROUND(I166*H166,2)</f>
        <v>0</v>
      </c>
      <c r="K166" s="180"/>
      <c r="L166" s="39"/>
      <c r="M166" s="181" t="s">
        <v>1</v>
      </c>
      <c r="N166" s="182" t="s">
        <v>38</v>
      </c>
      <c r="O166" s="77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2706</v>
      </c>
      <c r="AT166" s="185" t="s">
        <v>191</v>
      </c>
      <c r="AU166" s="185" t="s">
        <v>80</v>
      </c>
      <c r="AY166" s="19" t="s">
        <v>189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80</v>
      </c>
      <c r="BK166" s="186">
        <f>ROUND(I166*H166,2)</f>
        <v>0</v>
      </c>
      <c r="BL166" s="19" t="s">
        <v>2706</v>
      </c>
      <c r="BM166" s="185" t="s">
        <v>326</v>
      </c>
    </row>
    <row r="167" s="13" customFormat="1">
      <c r="A167" s="13"/>
      <c r="B167" s="187"/>
      <c r="C167" s="13"/>
      <c r="D167" s="188" t="s">
        <v>195</v>
      </c>
      <c r="E167" s="189" t="s">
        <v>1</v>
      </c>
      <c r="F167" s="190" t="s">
        <v>3283</v>
      </c>
      <c r="G167" s="13"/>
      <c r="H167" s="189" t="s">
        <v>1</v>
      </c>
      <c r="I167" s="191"/>
      <c r="J167" s="13"/>
      <c r="K167" s="13"/>
      <c r="L167" s="187"/>
      <c r="M167" s="192"/>
      <c r="N167" s="193"/>
      <c r="O167" s="193"/>
      <c r="P167" s="193"/>
      <c r="Q167" s="193"/>
      <c r="R167" s="193"/>
      <c r="S167" s="193"/>
      <c r="T167" s="19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9" t="s">
        <v>195</v>
      </c>
      <c r="AU167" s="189" t="s">
        <v>80</v>
      </c>
      <c r="AV167" s="13" t="s">
        <v>80</v>
      </c>
      <c r="AW167" s="13" t="s">
        <v>30</v>
      </c>
      <c r="AX167" s="13" t="s">
        <v>73</v>
      </c>
      <c r="AY167" s="189" t="s">
        <v>189</v>
      </c>
    </row>
    <row r="168" s="14" customFormat="1">
      <c r="A168" s="14"/>
      <c r="B168" s="195"/>
      <c r="C168" s="14"/>
      <c r="D168" s="188" t="s">
        <v>195</v>
      </c>
      <c r="E168" s="196" t="s">
        <v>1</v>
      </c>
      <c r="F168" s="197" t="s">
        <v>8</v>
      </c>
      <c r="G168" s="14"/>
      <c r="H168" s="198">
        <v>12</v>
      </c>
      <c r="I168" s="199"/>
      <c r="J168" s="14"/>
      <c r="K168" s="14"/>
      <c r="L168" s="195"/>
      <c r="M168" s="200"/>
      <c r="N168" s="201"/>
      <c r="O168" s="201"/>
      <c r="P168" s="201"/>
      <c r="Q168" s="201"/>
      <c r="R168" s="201"/>
      <c r="S168" s="201"/>
      <c r="T168" s="20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6" t="s">
        <v>195</v>
      </c>
      <c r="AU168" s="196" t="s">
        <v>80</v>
      </c>
      <c r="AV168" s="14" t="s">
        <v>82</v>
      </c>
      <c r="AW168" s="14" t="s">
        <v>30</v>
      </c>
      <c r="AX168" s="14" t="s">
        <v>73</v>
      </c>
      <c r="AY168" s="196" t="s">
        <v>189</v>
      </c>
    </row>
    <row r="169" s="13" customFormat="1">
      <c r="A169" s="13"/>
      <c r="B169" s="187"/>
      <c r="C169" s="13"/>
      <c r="D169" s="188" t="s">
        <v>195</v>
      </c>
      <c r="E169" s="189" t="s">
        <v>1</v>
      </c>
      <c r="F169" s="190" t="s">
        <v>3284</v>
      </c>
      <c r="G169" s="13"/>
      <c r="H169" s="189" t="s">
        <v>1</v>
      </c>
      <c r="I169" s="191"/>
      <c r="J169" s="13"/>
      <c r="K169" s="13"/>
      <c r="L169" s="187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195</v>
      </c>
      <c r="AU169" s="189" t="s">
        <v>80</v>
      </c>
      <c r="AV169" s="13" t="s">
        <v>80</v>
      </c>
      <c r="AW169" s="13" t="s">
        <v>30</v>
      </c>
      <c r="AX169" s="13" t="s">
        <v>73</v>
      </c>
      <c r="AY169" s="189" t="s">
        <v>189</v>
      </c>
    </row>
    <row r="170" s="14" customFormat="1">
      <c r="A170" s="14"/>
      <c r="B170" s="195"/>
      <c r="C170" s="14"/>
      <c r="D170" s="188" t="s">
        <v>195</v>
      </c>
      <c r="E170" s="196" t="s">
        <v>1</v>
      </c>
      <c r="F170" s="197" t="s">
        <v>110</v>
      </c>
      <c r="G170" s="14"/>
      <c r="H170" s="198">
        <v>6</v>
      </c>
      <c r="I170" s="199"/>
      <c r="J170" s="14"/>
      <c r="K170" s="14"/>
      <c r="L170" s="195"/>
      <c r="M170" s="200"/>
      <c r="N170" s="201"/>
      <c r="O170" s="201"/>
      <c r="P170" s="201"/>
      <c r="Q170" s="201"/>
      <c r="R170" s="201"/>
      <c r="S170" s="201"/>
      <c r="T170" s="20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6" t="s">
        <v>195</v>
      </c>
      <c r="AU170" s="196" t="s">
        <v>80</v>
      </c>
      <c r="AV170" s="14" t="s">
        <v>82</v>
      </c>
      <c r="AW170" s="14" t="s">
        <v>30</v>
      </c>
      <c r="AX170" s="14" t="s">
        <v>73</v>
      </c>
      <c r="AY170" s="196" t="s">
        <v>189</v>
      </c>
    </row>
    <row r="171" s="13" customFormat="1">
      <c r="A171" s="13"/>
      <c r="B171" s="187"/>
      <c r="C171" s="13"/>
      <c r="D171" s="188" t="s">
        <v>195</v>
      </c>
      <c r="E171" s="189" t="s">
        <v>1</v>
      </c>
      <c r="F171" s="190" t="s">
        <v>3285</v>
      </c>
      <c r="G171" s="13"/>
      <c r="H171" s="189" t="s">
        <v>1</v>
      </c>
      <c r="I171" s="191"/>
      <c r="J171" s="13"/>
      <c r="K171" s="13"/>
      <c r="L171" s="187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9" t="s">
        <v>195</v>
      </c>
      <c r="AU171" s="189" t="s">
        <v>80</v>
      </c>
      <c r="AV171" s="13" t="s">
        <v>80</v>
      </c>
      <c r="AW171" s="13" t="s">
        <v>30</v>
      </c>
      <c r="AX171" s="13" t="s">
        <v>73</v>
      </c>
      <c r="AY171" s="189" t="s">
        <v>189</v>
      </c>
    </row>
    <row r="172" s="14" customFormat="1">
      <c r="A172" s="14"/>
      <c r="B172" s="195"/>
      <c r="C172" s="14"/>
      <c r="D172" s="188" t="s">
        <v>195</v>
      </c>
      <c r="E172" s="196" t="s">
        <v>1</v>
      </c>
      <c r="F172" s="197" t="s">
        <v>110</v>
      </c>
      <c r="G172" s="14"/>
      <c r="H172" s="198">
        <v>6</v>
      </c>
      <c r="I172" s="199"/>
      <c r="J172" s="14"/>
      <c r="K172" s="14"/>
      <c r="L172" s="195"/>
      <c r="M172" s="200"/>
      <c r="N172" s="201"/>
      <c r="O172" s="201"/>
      <c r="P172" s="201"/>
      <c r="Q172" s="201"/>
      <c r="R172" s="201"/>
      <c r="S172" s="201"/>
      <c r="T172" s="20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6" t="s">
        <v>195</v>
      </c>
      <c r="AU172" s="196" t="s">
        <v>80</v>
      </c>
      <c r="AV172" s="14" t="s">
        <v>82</v>
      </c>
      <c r="AW172" s="14" t="s">
        <v>30</v>
      </c>
      <c r="AX172" s="14" t="s">
        <v>73</v>
      </c>
      <c r="AY172" s="196" t="s">
        <v>189</v>
      </c>
    </row>
    <row r="173" s="13" customFormat="1">
      <c r="A173" s="13"/>
      <c r="B173" s="187"/>
      <c r="C173" s="13"/>
      <c r="D173" s="188" t="s">
        <v>195</v>
      </c>
      <c r="E173" s="189" t="s">
        <v>1</v>
      </c>
      <c r="F173" s="190" t="s">
        <v>3286</v>
      </c>
      <c r="G173" s="13"/>
      <c r="H173" s="189" t="s">
        <v>1</v>
      </c>
      <c r="I173" s="191"/>
      <c r="J173" s="13"/>
      <c r="K173" s="13"/>
      <c r="L173" s="187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195</v>
      </c>
      <c r="AU173" s="189" t="s">
        <v>80</v>
      </c>
      <c r="AV173" s="13" t="s">
        <v>80</v>
      </c>
      <c r="AW173" s="13" t="s">
        <v>30</v>
      </c>
      <c r="AX173" s="13" t="s">
        <v>73</v>
      </c>
      <c r="AY173" s="189" t="s">
        <v>189</v>
      </c>
    </row>
    <row r="174" s="14" customFormat="1">
      <c r="A174" s="14"/>
      <c r="B174" s="195"/>
      <c r="C174" s="14"/>
      <c r="D174" s="188" t="s">
        <v>195</v>
      </c>
      <c r="E174" s="196" t="s">
        <v>1</v>
      </c>
      <c r="F174" s="197" t="s">
        <v>80</v>
      </c>
      <c r="G174" s="14"/>
      <c r="H174" s="198">
        <v>1</v>
      </c>
      <c r="I174" s="199"/>
      <c r="J174" s="14"/>
      <c r="K174" s="14"/>
      <c r="L174" s="195"/>
      <c r="M174" s="200"/>
      <c r="N174" s="201"/>
      <c r="O174" s="201"/>
      <c r="P174" s="201"/>
      <c r="Q174" s="201"/>
      <c r="R174" s="201"/>
      <c r="S174" s="201"/>
      <c r="T174" s="20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6" t="s">
        <v>195</v>
      </c>
      <c r="AU174" s="196" t="s">
        <v>80</v>
      </c>
      <c r="AV174" s="14" t="s">
        <v>82</v>
      </c>
      <c r="AW174" s="14" t="s">
        <v>30</v>
      </c>
      <c r="AX174" s="14" t="s">
        <v>73</v>
      </c>
      <c r="AY174" s="196" t="s">
        <v>189</v>
      </c>
    </row>
    <row r="175" s="15" customFormat="1">
      <c r="A175" s="15"/>
      <c r="B175" s="203"/>
      <c r="C175" s="15"/>
      <c r="D175" s="188" t="s">
        <v>195</v>
      </c>
      <c r="E175" s="204" t="s">
        <v>1</v>
      </c>
      <c r="F175" s="205" t="s">
        <v>200</v>
      </c>
      <c r="G175" s="15"/>
      <c r="H175" s="206">
        <v>25</v>
      </c>
      <c r="I175" s="207"/>
      <c r="J175" s="15"/>
      <c r="K175" s="15"/>
      <c r="L175" s="203"/>
      <c r="M175" s="238"/>
      <c r="N175" s="239"/>
      <c r="O175" s="239"/>
      <c r="P175" s="239"/>
      <c r="Q175" s="239"/>
      <c r="R175" s="239"/>
      <c r="S175" s="239"/>
      <c r="T175" s="24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04" t="s">
        <v>195</v>
      </c>
      <c r="AU175" s="204" t="s">
        <v>80</v>
      </c>
      <c r="AV175" s="15" t="s">
        <v>104</v>
      </c>
      <c r="AW175" s="15" t="s">
        <v>30</v>
      </c>
      <c r="AX175" s="15" t="s">
        <v>80</v>
      </c>
      <c r="AY175" s="204" t="s">
        <v>189</v>
      </c>
    </row>
    <row r="176" s="2" customFormat="1" ht="6.96" customHeight="1">
      <c r="A176" s="38"/>
      <c r="B176" s="60"/>
      <c r="C176" s="61"/>
      <c r="D176" s="61"/>
      <c r="E176" s="61"/>
      <c r="F176" s="61"/>
      <c r="G176" s="61"/>
      <c r="H176" s="61"/>
      <c r="I176" s="61"/>
      <c r="J176" s="61"/>
      <c r="K176" s="61"/>
      <c r="L176" s="39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autoFilter ref="C119:K17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3287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ROUND((SUM(BE123:BE144)),  2)</f>
        <v>0</v>
      </c>
      <c r="G33" s="38"/>
      <c r="H33" s="38"/>
      <c r="I33" s="128">
        <v>0.20999999999999999</v>
      </c>
      <c r="J33" s="127">
        <f>ROUND(((SUM(BE123:BE144))*I33),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ROUND((SUM(BF123:BF144)),  2)</f>
        <v>0</v>
      </c>
      <c r="G34" s="38"/>
      <c r="H34" s="38"/>
      <c r="I34" s="128">
        <v>0.12</v>
      </c>
      <c r="J34" s="127">
        <f>ROUND(((SUM(BF123:BF144))*I34),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ROUND((SUM(BG123:BG144)),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ROUND((SUM(BH123:BH144)),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ROUND((SUM(BI123:BI144)),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h - VRN-profese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3288</v>
      </c>
      <c r="E97" s="142"/>
      <c r="F97" s="142"/>
      <c r="G97" s="142"/>
      <c r="H97" s="142"/>
      <c r="I97" s="142"/>
      <c r="J97" s="143">
        <f>J124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3289</v>
      </c>
      <c r="E98" s="146"/>
      <c r="F98" s="146"/>
      <c r="G98" s="146"/>
      <c r="H98" s="146"/>
      <c r="I98" s="146"/>
      <c r="J98" s="147">
        <f>J125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3290</v>
      </c>
      <c r="E99" s="146"/>
      <c r="F99" s="146"/>
      <c r="G99" s="146"/>
      <c r="H99" s="146"/>
      <c r="I99" s="146"/>
      <c r="J99" s="147">
        <f>J126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3291</v>
      </c>
      <c r="E100" s="146"/>
      <c r="F100" s="146"/>
      <c r="G100" s="146"/>
      <c r="H100" s="146"/>
      <c r="I100" s="146"/>
      <c r="J100" s="147">
        <f>J128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3292</v>
      </c>
      <c r="E101" s="146"/>
      <c r="F101" s="146"/>
      <c r="G101" s="146"/>
      <c r="H101" s="146"/>
      <c r="I101" s="146"/>
      <c r="J101" s="147">
        <f>J140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3293</v>
      </c>
      <c r="E102" s="146"/>
      <c r="F102" s="146"/>
      <c r="G102" s="146"/>
      <c r="H102" s="146"/>
      <c r="I102" s="146"/>
      <c r="J102" s="147">
        <f>J142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3294</v>
      </c>
      <c r="E103" s="146"/>
      <c r="F103" s="146"/>
      <c r="G103" s="146"/>
      <c r="H103" s="146"/>
      <c r="I103" s="146"/>
      <c r="J103" s="147">
        <f>J144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174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21" t="str">
        <f>E7</f>
        <v>BODARCHITEKTI202401 - KODUS Kamenice - druhá etapa-16.3.25</v>
      </c>
      <c r="F113" s="32"/>
      <c r="G113" s="32"/>
      <c r="H113" s="32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138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E9</f>
        <v>h - VRN-profese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F12</f>
        <v xml:space="preserve"> </v>
      </c>
      <c r="G117" s="38"/>
      <c r="H117" s="38"/>
      <c r="I117" s="32" t="s">
        <v>22</v>
      </c>
      <c r="J117" s="69" t="str">
        <f>IF(J12="","",J12)</f>
        <v>10. 3. 2025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38"/>
      <c r="E119" s="38"/>
      <c r="F119" s="27" t="str">
        <f>E15</f>
        <v xml:space="preserve"> </v>
      </c>
      <c r="G119" s="38"/>
      <c r="H119" s="38"/>
      <c r="I119" s="32" t="s">
        <v>29</v>
      </c>
      <c r="J119" s="36" t="str">
        <f>E21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38"/>
      <c r="E120" s="38"/>
      <c r="F120" s="27" t="str">
        <f>IF(E18="","",E18)</f>
        <v>Vyplň údaj</v>
      </c>
      <c r="G120" s="38"/>
      <c r="H120" s="38"/>
      <c r="I120" s="32" t="s">
        <v>31</v>
      </c>
      <c r="J120" s="36" t="str">
        <f>E24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48"/>
      <c r="B122" s="149"/>
      <c r="C122" s="150" t="s">
        <v>175</v>
      </c>
      <c r="D122" s="151" t="s">
        <v>58</v>
      </c>
      <c r="E122" s="151" t="s">
        <v>54</v>
      </c>
      <c r="F122" s="151" t="s">
        <v>55</v>
      </c>
      <c r="G122" s="151" t="s">
        <v>176</v>
      </c>
      <c r="H122" s="151" t="s">
        <v>177</v>
      </c>
      <c r="I122" s="151" t="s">
        <v>178</v>
      </c>
      <c r="J122" s="152" t="s">
        <v>142</v>
      </c>
      <c r="K122" s="153" t="s">
        <v>179</v>
      </c>
      <c r="L122" s="154"/>
      <c r="M122" s="86" t="s">
        <v>1</v>
      </c>
      <c r="N122" s="87" t="s">
        <v>37</v>
      </c>
      <c r="O122" s="87" t="s">
        <v>180</v>
      </c>
      <c r="P122" s="87" t="s">
        <v>181</v>
      </c>
      <c r="Q122" s="87" t="s">
        <v>182</v>
      </c>
      <c r="R122" s="87" t="s">
        <v>183</v>
      </c>
      <c r="S122" s="87" t="s">
        <v>184</v>
      </c>
      <c r="T122" s="88" t="s">
        <v>185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</row>
    <row r="123" s="2" customFormat="1" ht="22.8" customHeight="1">
      <c r="A123" s="38"/>
      <c r="B123" s="39"/>
      <c r="C123" s="93" t="s">
        <v>186</v>
      </c>
      <c r="D123" s="38"/>
      <c r="E123" s="38"/>
      <c r="F123" s="38"/>
      <c r="G123" s="38"/>
      <c r="H123" s="38"/>
      <c r="I123" s="38"/>
      <c r="J123" s="155">
        <f>BK123</f>
        <v>0</v>
      </c>
      <c r="K123" s="38"/>
      <c r="L123" s="39"/>
      <c r="M123" s="89"/>
      <c r="N123" s="73"/>
      <c r="O123" s="90"/>
      <c r="P123" s="156">
        <f>P124</f>
        <v>0</v>
      </c>
      <c r="Q123" s="90"/>
      <c r="R123" s="156">
        <f>R124</f>
        <v>0</v>
      </c>
      <c r="S123" s="90"/>
      <c r="T123" s="157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72</v>
      </c>
      <c r="AU123" s="19" t="s">
        <v>144</v>
      </c>
      <c r="BK123" s="158">
        <f>BK124</f>
        <v>0</v>
      </c>
    </row>
    <row r="124" s="12" customFormat="1" ht="25.92" customHeight="1">
      <c r="A124" s="12"/>
      <c r="B124" s="159"/>
      <c r="C124" s="12"/>
      <c r="D124" s="160" t="s">
        <v>72</v>
      </c>
      <c r="E124" s="161" t="s">
        <v>3295</v>
      </c>
      <c r="F124" s="161" t="s">
        <v>3296</v>
      </c>
      <c r="G124" s="12"/>
      <c r="H124" s="12"/>
      <c r="I124" s="162"/>
      <c r="J124" s="163">
        <f>BK124</f>
        <v>0</v>
      </c>
      <c r="K124" s="12"/>
      <c r="L124" s="159"/>
      <c r="M124" s="164"/>
      <c r="N124" s="165"/>
      <c r="O124" s="165"/>
      <c r="P124" s="166">
        <f>P125+P126+P128+P140+P142+P144</f>
        <v>0</v>
      </c>
      <c r="Q124" s="165"/>
      <c r="R124" s="166">
        <f>R125+R126+R128+R140+R142+R144</f>
        <v>0</v>
      </c>
      <c r="S124" s="165"/>
      <c r="T124" s="167">
        <f>T125+T126+T128+T140+T142+T144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107</v>
      </c>
      <c r="AT124" s="168" t="s">
        <v>72</v>
      </c>
      <c r="AU124" s="168" t="s">
        <v>73</v>
      </c>
      <c r="AY124" s="160" t="s">
        <v>189</v>
      </c>
      <c r="BK124" s="169">
        <f>BK125+BK126+BK128+BK140+BK142+BK144</f>
        <v>0</v>
      </c>
    </row>
    <row r="125" s="12" customFormat="1" ht="22.8" customHeight="1">
      <c r="A125" s="12"/>
      <c r="B125" s="159"/>
      <c r="C125" s="12"/>
      <c r="D125" s="160" t="s">
        <v>72</v>
      </c>
      <c r="E125" s="170" t="s">
        <v>3297</v>
      </c>
      <c r="F125" s="170" t="s">
        <v>3298</v>
      </c>
      <c r="G125" s="12"/>
      <c r="H125" s="12"/>
      <c r="I125" s="162"/>
      <c r="J125" s="171">
        <f>BK125</f>
        <v>0</v>
      </c>
      <c r="K125" s="12"/>
      <c r="L125" s="159"/>
      <c r="M125" s="164"/>
      <c r="N125" s="165"/>
      <c r="O125" s="165"/>
      <c r="P125" s="166">
        <v>0</v>
      </c>
      <c r="Q125" s="165"/>
      <c r="R125" s="166">
        <v>0</v>
      </c>
      <c r="S125" s="165"/>
      <c r="T125" s="167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107</v>
      </c>
      <c r="AT125" s="168" t="s">
        <v>72</v>
      </c>
      <c r="AU125" s="168" t="s">
        <v>80</v>
      </c>
      <c r="AY125" s="160" t="s">
        <v>189</v>
      </c>
      <c r="BK125" s="169">
        <v>0</v>
      </c>
    </row>
    <row r="126" s="12" customFormat="1" ht="22.8" customHeight="1">
      <c r="A126" s="12"/>
      <c r="B126" s="159"/>
      <c r="C126" s="12"/>
      <c r="D126" s="160" t="s">
        <v>72</v>
      </c>
      <c r="E126" s="170" t="s">
        <v>3299</v>
      </c>
      <c r="F126" s="170" t="s">
        <v>3300</v>
      </c>
      <c r="G126" s="12"/>
      <c r="H126" s="12"/>
      <c r="I126" s="162"/>
      <c r="J126" s="171">
        <f>BK126</f>
        <v>0</v>
      </c>
      <c r="K126" s="12"/>
      <c r="L126" s="159"/>
      <c r="M126" s="164"/>
      <c r="N126" s="165"/>
      <c r="O126" s="165"/>
      <c r="P126" s="166">
        <f>P127</f>
        <v>0</v>
      </c>
      <c r="Q126" s="165"/>
      <c r="R126" s="166">
        <f>R127</f>
        <v>0</v>
      </c>
      <c r="S126" s="165"/>
      <c r="T126" s="167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107</v>
      </c>
      <c r="AT126" s="168" t="s">
        <v>72</v>
      </c>
      <c r="AU126" s="168" t="s">
        <v>80</v>
      </c>
      <c r="AY126" s="160" t="s">
        <v>189</v>
      </c>
      <c r="BK126" s="169">
        <f>BK127</f>
        <v>0</v>
      </c>
    </row>
    <row r="127" s="2" customFormat="1" ht="16.5" customHeight="1">
      <c r="A127" s="38"/>
      <c r="B127" s="172"/>
      <c r="C127" s="173" t="s">
        <v>80</v>
      </c>
      <c r="D127" s="173" t="s">
        <v>191</v>
      </c>
      <c r="E127" s="174" t="s">
        <v>3301</v>
      </c>
      <c r="F127" s="175" t="s">
        <v>3300</v>
      </c>
      <c r="G127" s="176" t="s">
        <v>2879</v>
      </c>
      <c r="H127" s="177">
        <v>1</v>
      </c>
      <c r="I127" s="178"/>
      <c r="J127" s="179">
        <f>ROUND(I127*H127,2)</f>
        <v>0</v>
      </c>
      <c r="K127" s="180"/>
      <c r="L127" s="39"/>
      <c r="M127" s="181" t="s">
        <v>1</v>
      </c>
      <c r="N127" s="182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104</v>
      </c>
      <c r="AT127" s="185" t="s">
        <v>191</v>
      </c>
      <c r="AU127" s="185" t="s">
        <v>82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104</v>
      </c>
      <c r="BM127" s="185" t="s">
        <v>82</v>
      </c>
    </row>
    <row r="128" s="12" customFormat="1" ht="22.8" customHeight="1">
      <c r="A128" s="12"/>
      <c r="B128" s="159"/>
      <c r="C128" s="12"/>
      <c r="D128" s="160" t="s">
        <v>72</v>
      </c>
      <c r="E128" s="170" t="s">
        <v>3302</v>
      </c>
      <c r="F128" s="170" t="s">
        <v>3303</v>
      </c>
      <c r="G128" s="12"/>
      <c r="H128" s="12"/>
      <c r="I128" s="162"/>
      <c r="J128" s="171">
        <f>BK128</f>
        <v>0</v>
      </c>
      <c r="K128" s="12"/>
      <c r="L128" s="159"/>
      <c r="M128" s="164"/>
      <c r="N128" s="165"/>
      <c r="O128" s="165"/>
      <c r="P128" s="166">
        <f>SUM(P129:P139)</f>
        <v>0</v>
      </c>
      <c r="Q128" s="165"/>
      <c r="R128" s="166">
        <f>SUM(R129:R139)</f>
        <v>0</v>
      </c>
      <c r="S128" s="165"/>
      <c r="T128" s="167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0" t="s">
        <v>107</v>
      </c>
      <c r="AT128" s="168" t="s">
        <v>72</v>
      </c>
      <c r="AU128" s="168" t="s">
        <v>80</v>
      </c>
      <c r="AY128" s="160" t="s">
        <v>189</v>
      </c>
      <c r="BK128" s="169">
        <f>SUM(BK129:BK139)</f>
        <v>0</v>
      </c>
    </row>
    <row r="129" s="2" customFormat="1" ht="16.5" customHeight="1">
      <c r="A129" s="38"/>
      <c r="B129" s="172"/>
      <c r="C129" s="173" t="s">
        <v>82</v>
      </c>
      <c r="D129" s="173" t="s">
        <v>191</v>
      </c>
      <c r="E129" s="174" t="s">
        <v>3304</v>
      </c>
      <c r="F129" s="175" t="s">
        <v>3303</v>
      </c>
      <c r="G129" s="176" t="s">
        <v>2879</v>
      </c>
      <c r="H129" s="177">
        <v>1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104</v>
      </c>
      <c r="AT129" s="185" t="s">
        <v>191</v>
      </c>
      <c r="AU129" s="185" t="s">
        <v>82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104</v>
      </c>
      <c r="BM129" s="185" t="s">
        <v>104</v>
      </c>
    </row>
    <row r="130" s="2" customFormat="1" ht="16.5" customHeight="1">
      <c r="A130" s="38"/>
      <c r="B130" s="172"/>
      <c r="C130" s="173" t="s">
        <v>101</v>
      </c>
      <c r="D130" s="173" t="s">
        <v>191</v>
      </c>
      <c r="E130" s="174" t="s">
        <v>3305</v>
      </c>
      <c r="F130" s="175" t="s">
        <v>3306</v>
      </c>
      <c r="G130" s="176" t="s">
        <v>2879</v>
      </c>
      <c r="H130" s="177">
        <v>4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104</v>
      </c>
      <c r="AT130" s="185" t="s">
        <v>191</v>
      </c>
      <c r="AU130" s="185" t="s">
        <v>82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104</v>
      </c>
      <c r="BM130" s="185" t="s">
        <v>110</v>
      </c>
    </row>
    <row r="131" s="13" customFormat="1">
      <c r="A131" s="13"/>
      <c r="B131" s="187"/>
      <c r="C131" s="13"/>
      <c r="D131" s="188" t="s">
        <v>195</v>
      </c>
      <c r="E131" s="189" t="s">
        <v>1</v>
      </c>
      <c r="F131" s="190" t="s">
        <v>3307</v>
      </c>
      <c r="G131" s="13"/>
      <c r="H131" s="189" t="s">
        <v>1</v>
      </c>
      <c r="I131" s="191"/>
      <c r="J131" s="13"/>
      <c r="K131" s="13"/>
      <c r="L131" s="187"/>
      <c r="M131" s="192"/>
      <c r="N131" s="193"/>
      <c r="O131" s="193"/>
      <c r="P131" s="193"/>
      <c r="Q131" s="193"/>
      <c r="R131" s="193"/>
      <c r="S131" s="193"/>
      <c r="T131" s="19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9" t="s">
        <v>195</v>
      </c>
      <c r="AU131" s="189" t="s">
        <v>82</v>
      </c>
      <c r="AV131" s="13" t="s">
        <v>80</v>
      </c>
      <c r="AW131" s="13" t="s">
        <v>30</v>
      </c>
      <c r="AX131" s="13" t="s">
        <v>73</v>
      </c>
      <c r="AY131" s="189" t="s">
        <v>189</v>
      </c>
    </row>
    <row r="132" s="14" customFormat="1">
      <c r="A132" s="14"/>
      <c r="B132" s="195"/>
      <c r="C132" s="14"/>
      <c r="D132" s="188" t="s">
        <v>195</v>
      </c>
      <c r="E132" s="196" t="s">
        <v>1</v>
      </c>
      <c r="F132" s="197" t="s">
        <v>80</v>
      </c>
      <c r="G132" s="14"/>
      <c r="H132" s="198">
        <v>1</v>
      </c>
      <c r="I132" s="199"/>
      <c r="J132" s="14"/>
      <c r="K132" s="14"/>
      <c r="L132" s="195"/>
      <c r="M132" s="200"/>
      <c r="N132" s="201"/>
      <c r="O132" s="201"/>
      <c r="P132" s="201"/>
      <c r="Q132" s="201"/>
      <c r="R132" s="201"/>
      <c r="S132" s="201"/>
      <c r="T132" s="20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6" t="s">
        <v>195</v>
      </c>
      <c r="AU132" s="196" t="s">
        <v>82</v>
      </c>
      <c r="AV132" s="14" t="s">
        <v>82</v>
      </c>
      <c r="AW132" s="14" t="s">
        <v>30</v>
      </c>
      <c r="AX132" s="14" t="s">
        <v>73</v>
      </c>
      <c r="AY132" s="196" t="s">
        <v>189</v>
      </c>
    </row>
    <row r="133" s="13" customFormat="1">
      <c r="A133" s="13"/>
      <c r="B133" s="187"/>
      <c r="C133" s="13"/>
      <c r="D133" s="188" t="s">
        <v>195</v>
      </c>
      <c r="E133" s="189" t="s">
        <v>1</v>
      </c>
      <c r="F133" s="190" t="s">
        <v>3308</v>
      </c>
      <c r="G133" s="13"/>
      <c r="H133" s="189" t="s">
        <v>1</v>
      </c>
      <c r="I133" s="191"/>
      <c r="J133" s="13"/>
      <c r="K133" s="13"/>
      <c r="L133" s="187"/>
      <c r="M133" s="192"/>
      <c r="N133" s="193"/>
      <c r="O133" s="193"/>
      <c r="P133" s="193"/>
      <c r="Q133" s="193"/>
      <c r="R133" s="193"/>
      <c r="S133" s="193"/>
      <c r="T133" s="19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9" t="s">
        <v>195</v>
      </c>
      <c r="AU133" s="189" t="s">
        <v>82</v>
      </c>
      <c r="AV133" s="13" t="s">
        <v>80</v>
      </c>
      <c r="AW133" s="13" t="s">
        <v>30</v>
      </c>
      <c r="AX133" s="13" t="s">
        <v>73</v>
      </c>
      <c r="AY133" s="189" t="s">
        <v>189</v>
      </c>
    </row>
    <row r="134" s="14" customFormat="1">
      <c r="A134" s="14"/>
      <c r="B134" s="195"/>
      <c r="C134" s="14"/>
      <c r="D134" s="188" t="s">
        <v>195</v>
      </c>
      <c r="E134" s="196" t="s">
        <v>1</v>
      </c>
      <c r="F134" s="197" t="s">
        <v>80</v>
      </c>
      <c r="G134" s="14"/>
      <c r="H134" s="198">
        <v>1</v>
      </c>
      <c r="I134" s="199"/>
      <c r="J134" s="14"/>
      <c r="K134" s="14"/>
      <c r="L134" s="195"/>
      <c r="M134" s="200"/>
      <c r="N134" s="201"/>
      <c r="O134" s="201"/>
      <c r="P134" s="201"/>
      <c r="Q134" s="201"/>
      <c r="R134" s="201"/>
      <c r="S134" s="201"/>
      <c r="T134" s="20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6" t="s">
        <v>195</v>
      </c>
      <c r="AU134" s="196" t="s">
        <v>82</v>
      </c>
      <c r="AV134" s="14" t="s">
        <v>82</v>
      </c>
      <c r="AW134" s="14" t="s">
        <v>30</v>
      </c>
      <c r="AX134" s="14" t="s">
        <v>73</v>
      </c>
      <c r="AY134" s="196" t="s">
        <v>189</v>
      </c>
    </row>
    <row r="135" s="13" customFormat="1">
      <c r="A135" s="13"/>
      <c r="B135" s="187"/>
      <c r="C135" s="13"/>
      <c r="D135" s="188" t="s">
        <v>195</v>
      </c>
      <c r="E135" s="189" t="s">
        <v>1</v>
      </c>
      <c r="F135" s="190" t="s">
        <v>3309</v>
      </c>
      <c r="G135" s="13"/>
      <c r="H135" s="189" t="s">
        <v>1</v>
      </c>
      <c r="I135" s="191"/>
      <c r="J135" s="13"/>
      <c r="K135" s="13"/>
      <c r="L135" s="187"/>
      <c r="M135" s="192"/>
      <c r="N135" s="193"/>
      <c r="O135" s="193"/>
      <c r="P135" s="193"/>
      <c r="Q135" s="193"/>
      <c r="R135" s="193"/>
      <c r="S135" s="193"/>
      <c r="T135" s="19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9" t="s">
        <v>195</v>
      </c>
      <c r="AU135" s="189" t="s">
        <v>82</v>
      </c>
      <c r="AV135" s="13" t="s">
        <v>80</v>
      </c>
      <c r="AW135" s="13" t="s">
        <v>30</v>
      </c>
      <c r="AX135" s="13" t="s">
        <v>73</v>
      </c>
      <c r="AY135" s="189" t="s">
        <v>189</v>
      </c>
    </row>
    <row r="136" s="14" customFormat="1">
      <c r="A136" s="14"/>
      <c r="B136" s="195"/>
      <c r="C136" s="14"/>
      <c r="D136" s="188" t="s">
        <v>195</v>
      </c>
      <c r="E136" s="196" t="s">
        <v>1</v>
      </c>
      <c r="F136" s="197" t="s">
        <v>80</v>
      </c>
      <c r="G136" s="14"/>
      <c r="H136" s="198">
        <v>1</v>
      </c>
      <c r="I136" s="199"/>
      <c r="J136" s="14"/>
      <c r="K136" s="14"/>
      <c r="L136" s="195"/>
      <c r="M136" s="200"/>
      <c r="N136" s="201"/>
      <c r="O136" s="201"/>
      <c r="P136" s="201"/>
      <c r="Q136" s="201"/>
      <c r="R136" s="201"/>
      <c r="S136" s="201"/>
      <c r="T136" s="20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6" t="s">
        <v>195</v>
      </c>
      <c r="AU136" s="196" t="s">
        <v>82</v>
      </c>
      <c r="AV136" s="14" t="s">
        <v>82</v>
      </c>
      <c r="AW136" s="14" t="s">
        <v>30</v>
      </c>
      <c r="AX136" s="14" t="s">
        <v>73</v>
      </c>
      <c r="AY136" s="196" t="s">
        <v>189</v>
      </c>
    </row>
    <row r="137" s="13" customFormat="1">
      <c r="A137" s="13"/>
      <c r="B137" s="187"/>
      <c r="C137" s="13"/>
      <c r="D137" s="188" t="s">
        <v>195</v>
      </c>
      <c r="E137" s="189" t="s">
        <v>1</v>
      </c>
      <c r="F137" s="190" t="s">
        <v>3310</v>
      </c>
      <c r="G137" s="13"/>
      <c r="H137" s="189" t="s">
        <v>1</v>
      </c>
      <c r="I137" s="191"/>
      <c r="J137" s="13"/>
      <c r="K137" s="13"/>
      <c r="L137" s="187"/>
      <c r="M137" s="192"/>
      <c r="N137" s="193"/>
      <c r="O137" s="193"/>
      <c r="P137" s="193"/>
      <c r="Q137" s="193"/>
      <c r="R137" s="193"/>
      <c r="S137" s="193"/>
      <c r="T137" s="19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195</v>
      </c>
      <c r="AU137" s="189" t="s">
        <v>82</v>
      </c>
      <c r="AV137" s="13" t="s">
        <v>80</v>
      </c>
      <c r="AW137" s="13" t="s">
        <v>30</v>
      </c>
      <c r="AX137" s="13" t="s">
        <v>73</v>
      </c>
      <c r="AY137" s="189" t="s">
        <v>189</v>
      </c>
    </row>
    <row r="138" s="14" customFormat="1">
      <c r="A138" s="14"/>
      <c r="B138" s="195"/>
      <c r="C138" s="14"/>
      <c r="D138" s="188" t="s">
        <v>195</v>
      </c>
      <c r="E138" s="196" t="s">
        <v>1</v>
      </c>
      <c r="F138" s="197" t="s">
        <v>80</v>
      </c>
      <c r="G138" s="14"/>
      <c r="H138" s="198">
        <v>1</v>
      </c>
      <c r="I138" s="199"/>
      <c r="J138" s="14"/>
      <c r="K138" s="14"/>
      <c r="L138" s="195"/>
      <c r="M138" s="200"/>
      <c r="N138" s="201"/>
      <c r="O138" s="201"/>
      <c r="P138" s="201"/>
      <c r="Q138" s="201"/>
      <c r="R138" s="201"/>
      <c r="S138" s="201"/>
      <c r="T138" s="20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6" t="s">
        <v>195</v>
      </c>
      <c r="AU138" s="196" t="s">
        <v>82</v>
      </c>
      <c r="AV138" s="14" t="s">
        <v>82</v>
      </c>
      <c r="AW138" s="14" t="s">
        <v>30</v>
      </c>
      <c r="AX138" s="14" t="s">
        <v>73</v>
      </c>
      <c r="AY138" s="196" t="s">
        <v>189</v>
      </c>
    </row>
    <row r="139" s="15" customFormat="1">
      <c r="A139" s="15"/>
      <c r="B139" s="203"/>
      <c r="C139" s="15"/>
      <c r="D139" s="188" t="s">
        <v>195</v>
      </c>
      <c r="E139" s="204" t="s">
        <v>1</v>
      </c>
      <c r="F139" s="205" t="s">
        <v>200</v>
      </c>
      <c r="G139" s="15"/>
      <c r="H139" s="206">
        <v>4</v>
      </c>
      <c r="I139" s="207"/>
      <c r="J139" s="15"/>
      <c r="K139" s="15"/>
      <c r="L139" s="203"/>
      <c r="M139" s="208"/>
      <c r="N139" s="209"/>
      <c r="O139" s="209"/>
      <c r="P139" s="209"/>
      <c r="Q139" s="209"/>
      <c r="R139" s="209"/>
      <c r="S139" s="209"/>
      <c r="T139" s="21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04" t="s">
        <v>195</v>
      </c>
      <c r="AU139" s="204" t="s">
        <v>82</v>
      </c>
      <c r="AV139" s="15" t="s">
        <v>104</v>
      </c>
      <c r="AW139" s="15" t="s">
        <v>30</v>
      </c>
      <c r="AX139" s="15" t="s">
        <v>80</v>
      </c>
      <c r="AY139" s="204" t="s">
        <v>189</v>
      </c>
    </row>
    <row r="140" s="12" customFormat="1" ht="22.8" customHeight="1">
      <c r="A140" s="12"/>
      <c r="B140" s="159"/>
      <c r="C140" s="12"/>
      <c r="D140" s="160" t="s">
        <v>72</v>
      </c>
      <c r="E140" s="170" t="s">
        <v>3311</v>
      </c>
      <c r="F140" s="170" t="s">
        <v>3312</v>
      </c>
      <c r="G140" s="12"/>
      <c r="H140" s="12"/>
      <c r="I140" s="162"/>
      <c r="J140" s="171">
        <f>BK140</f>
        <v>0</v>
      </c>
      <c r="K140" s="12"/>
      <c r="L140" s="159"/>
      <c r="M140" s="164"/>
      <c r="N140" s="165"/>
      <c r="O140" s="165"/>
      <c r="P140" s="166">
        <f>P141</f>
        <v>0</v>
      </c>
      <c r="Q140" s="165"/>
      <c r="R140" s="166">
        <f>R141</f>
        <v>0</v>
      </c>
      <c r="S140" s="165"/>
      <c r="T140" s="167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107</v>
      </c>
      <c r="AT140" s="168" t="s">
        <v>72</v>
      </c>
      <c r="AU140" s="168" t="s">
        <v>80</v>
      </c>
      <c r="AY140" s="160" t="s">
        <v>189</v>
      </c>
      <c r="BK140" s="169">
        <f>BK141</f>
        <v>0</v>
      </c>
    </row>
    <row r="141" s="2" customFormat="1" ht="16.5" customHeight="1">
      <c r="A141" s="38"/>
      <c r="B141" s="172"/>
      <c r="C141" s="173" t="s">
        <v>104</v>
      </c>
      <c r="D141" s="173" t="s">
        <v>191</v>
      </c>
      <c r="E141" s="174" t="s">
        <v>3313</v>
      </c>
      <c r="F141" s="175" t="s">
        <v>3312</v>
      </c>
      <c r="G141" s="176" t="s">
        <v>2879</v>
      </c>
      <c r="H141" s="177">
        <v>1</v>
      </c>
      <c r="I141" s="178"/>
      <c r="J141" s="179">
        <f>ROUND(I141*H141,2)</f>
        <v>0</v>
      </c>
      <c r="K141" s="180"/>
      <c r="L141" s="39"/>
      <c r="M141" s="181" t="s">
        <v>1</v>
      </c>
      <c r="N141" s="182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104</v>
      </c>
      <c r="AT141" s="185" t="s">
        <v>191</v>
      </c>
      <c r="AU141" s="185" t="s">
        <v>82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104</v>
      </c>
      <c r="BM141" s="185" t="s">
        <v>116</v>
      </c>
    </row>
    <row r="142" s="12" customFormat="1" ht="22.8" customHeight="1">
      <c r="A142" s="12"/>
      <c r="B142" s="159"/>
      <c r="C142" s="12"/>
      <c r="D142" s="160" t="s">
        <v>72</v>
      </c>
      <c r="E142" s="170" t="s">
        <v>3314</v>
      </c>
      <c r="F142" s="170" t="s">
        <v>3315</v>
      </c>
      <c r="G142" s="12"/>
      <c r="H142" s="12"/>
      <c r="I142" s="162"/>
      <c r="J142" s="171">
        <f>BK142</f>
        <v>0</v>
      </c>
      <c r="K142" s="12"/>
      <c r="L142" s="159"/>
      <c r="M142" s="164"/>
      <c r="N142" s="165"/>
      <c r="O142" s="165"/>
      <c r="P142" s="166">
        <f>P143</f>
        <v>0</v>
      </c>
      <c r="Q142" s="165"/>
      <c r="R142" s="166">
        <f>R143</f>
        <v>0</v>
      </c>
      <c r="S142" s="165"/>
      <c r="T142" s="167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0" t="s">
        <v>107</v>
      </c>
      <c r="AT142" s="168" t="s">
        <v>72</v>
      </c>
      <c r="AU142" s="168" t="s">
        <v>80</v>
      </c>
      <c r="AY142" s="160" t="s">
        <v>189</v>
      </c>
      <c r="BK142" s="169">
        <f>BK143</f>
        <v>0</v>
      </c>
    </row>
    <row r="143" s="2" customFormat="1" ht="16.5" customHeight="1">
      <c r="A143" s="38"/>
      <c r="B143" s="172"/>
      <c r="C143" s="173" t="s">
        <v>107</v>
      </c>
      <c r="D143" s="173" t="s">
        <v>191</v>
      </c>
      <c r="E143" s="174" t="s">
        <v>3316</v>
      </c>
      <c r="F143" s="175" t="s">
        <v>3315</v>
      </c>
      <c r="G143" s="176" t="s">
        <v>2879</v>
      </c>
      <c r="H143" s="177">
        <v>1</v>
      </c>
      <c r="I143" s="178"/>
      <c r="J143" s="179">
        <f>ROUND(I143*H143,2)</f>
        <v>0</v>
      </c>
      <c r="K143" s="180"/>
      <c r="L143" s="39"/>
      <c r="M143" s="181" t="s">
        <v>1</v>
      </c>
      <c r="N143" s="182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104</v>
      </c>
      <c r="AT143" s="185" t="s">
        <v>191</v>
      </c>
      <c r="AU143" s="185" t="s">
        <v>82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104</v>
      </c>
      <c r="BM143" s="185" t="s">
        <v>216</v>
      </c>
    </row>
    <row r="144" s="12" customFormat="1" ht="22.8" customHeight="1">
      <c r="A144" s="12"/>
      <c r="B144" s="159"/>
      <c r="C144" s="12"/>
      <c r="D144" s="160" t="s">
        <v>72</v>
      </c>
      <c r="E144" s="170" t="s">
        <v>3317</v>
      </c>
      <c r="F144" s="170" t="s">
        <v>3318</v>
      </c>
      <c r="G144" s="12"/>
      <c r="H144" s="12"/>
      <c r="I144" s="162"/>
      <c r="J144" s="171">
        <f>BK144</f>
        <v>0</v>
      </c>
      <c r="K144" s="12"/>
      <c r="L144" s="159"/>
      <c r="M144" s="241"/>
      <c r="N144" s="242"/>
      <c r="O144" s="242"/>
      <c r="P144" s="243">
        <v>0</v>
      </c>
      <c r="Q144" s="242"/>
      <c r="R144" s="243">
        <v>0</v>
      </c>
      <c r="S144" s="242"/>
      <c r="T144" s="244"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107</v>
      </c>
      <c r="AT144" s="168" t="s">
        <v>72</v>
      </c>
      <c r="AU144" s="168" t="s">
        <v>80</v>
      </c>
      <c r="AY144" s="160" t="s">
        <v>189</v>
      </c>
      <c r="BK144" s="169">
        <v>0</v>
      </c>
    </row>
    <row r="145" s="2" customFormat="1" ht="6.96" customHeight="1">
      <c r="A145" s="38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39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autoFilter ref="C122:K1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3319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ROUND((SUM(BE123:BE137)),  2)</f>
        <v>0</v>
      </c>
      <c r="G33" s="38"/>
      <c r="H33" s="38"/>
      <c r="I33" s="128">
        <v>0.20999999999999999</v>
      </c>
      <c r="J33" s="127">
        <f>ROUND(((SUM(BE123:BE137))*I33),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ROUND((SUM(BF123:BF137)),  2)</f>
        <v>0</v>
      </c>
      <c r="G34" s="38"/>
      <c r="H34" s="38"/>
      <c r="I34" s="128">
        <v>0.12</v>
      </c>
      <c r="J34" s="127">
        <f>ROUND(((SUM(BF123:BF137))*I34),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ROUND((SUM(BG123:BG137)),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ROUND((SUM(BH123:BH137)),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ROUND((SUM(BI123:BI137)),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ch - VRN-stavební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3288</v>
      </c>
      <c r="E97" s="142"/>
      <c r="F97" s="142"/>
      <c r="G97" s="142"/>
      <c r="H97" s="142"/>
      <c r="I97" s="142"/>
      <c r="J97" s="143">
        <f>J124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3289</v>
      </c>
      <c r="E98" s="146"/>
      <c r="F98" s="146"/>
      <c r="G98" s="146"/>
      <c r="H98" s="146"/>
      <c r="I98" s="146"/>
      <c r="J98" s="147">
        <f>J125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3290</v>
      </c>
      <c r="E99" s="146"/>
      <c r="F99" s="146"/>
      <c r="G99" s="146"/>
      <c r="H99" s="146"/>
      <c r="I99" s="146"/>
      <c r="J99" s="147">
        <f>J127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3291</v>
      </c>
      <c r="E100" s="146"/>
      <c r="F100" s="146"/>
      <c r="G100" s="146"/>
      <c r="H100" s="146"/>
      <c r="I100" s="146"/>
      <c r="J100" s="147">
        <f>J130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3292</v>
      </c>
      <c r="E101" s="146"/>
      <c r="F101" s="146"/>
      <c r="G101" s="146"/>
      <c r="H101" s="146"/>
      <c r="I101" s="146"/>
      <c r="J101" s="147">
        <f>J132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3293</v>
      </c>
      <c r="E102" s="146"/>
      <c r="F102" s="146"/>
      <c r="G102" s="146"/>
      <c r="H102" s="146"/>
      <c r="I102" s="146"/>
      <c r="J102" s="147">
        <f>J134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3294</v>
      </c>
      <c r="E103" s="146"/>
      <c r="F103" s="146"/>
      <c r="G103" s="146"/>
      <c r="H103" s="146"/>
      <c r="I103" s="146"/>
      <c r="J103" s="147">
        <f>J136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174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21" t="str">
        <f>E7</f>
        <v>BODARCHITEKTI202401 - KODUS Kamenice - druhá etapa-16.3.25</v>
      </c>
      <c r="F113" s="32"/>
      <c r="G113" s="32"/>
      <c r="H113" s="32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138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E9</f>
        <v>ch - VRN-stavební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F12</f>
        <v xml:space="preserve"> </v>
      </c>
      <c r="G117" s="38"/>
      <c r="H117" s="38"/>
      <c r="I117" s="32" t="s">
        <v>22</v>
      </c>
      <c r="J117" s="69" t="str">
        <f>IF(J12="","",J12)</f>
        <v>10. 3. 2025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38"/>
      <c r="E119" s="38"/>
      <c r="F119" s="27" t="str">
        <f>E15</f>
        <v xml:space="preserve"> </v>
      </c>
      <c r="G119" s="38"/>
      <c r="H119" s="38"/>
      <c r="I119" s="32" t="s">
        <v>29</v>
      </c>
      <c r="J119" s="36" t="str">
        <f>E21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38"/>
      <c r="E120" s="38"/>
      <c r="F120" s="27" t="str">
        <f>IF(E18="","",E18)</f>
        <v>Vyplň údaj</v>
      </c>
      <c r="G120" s="38"/>
      <c r="H120" s="38"/>
      <c r="I120" s="32" t="s">
        <v>31</v>
      </c>
      <c r="J120" s="36" t="str">
        <f>E24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48"/>
      <c r="B122" s="149"/>
      <c r="C122" s="150" t="s">
        <v>175</v>
      </c>
      <c r="D122" s="151" t="s">
        <v>58</v>
      </c>
      <c r="E122" s="151" t="s">
        <v>54</v>
      </c>
      <c r="F122" s="151" t="s">
        <v>55</v>
      </c>
      <c r="G122" s="151" t="s">
        <v>176</v>
      </c>
      <c r="H122" s="151" t="s">
        <v>177</v>
      </c>
      <c r="I122" s="151" t="s">
        <v>178</v>
      </c>
      <c r="J122" s="152" t="s">
        <v>142</v>
      </c>
      <c r="K122" s="153" t="s">
        <v>179</v>
      </c>
      <c r="L122" s="154"/>
      <c r="M122" s="86" t="s">
        <v>1</v>
      </c>
      <c r="N122" s="87" t="s">
        <v>37</v>
      </c>
      <c r="O122" s="87" t="s">
        <v>180</v>
      </c>
      <c r="P122" s="87" t="s">
        <v>181</v>
      </c>
      <c r="Q122" s="87" t="s">
        <v>182</v>
      </c>
      <c r="R122" s="87" t="s">
        <v>183</v>
      </c>
      <c r="S122" s="87" t="s">
        <v>184</v>
      </c>
      <c r="T122" s="88" t="s">
        <v>185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</row>
    <row r="123" s="2" customFormat="1" ht="22.8" customHeight="1">
      <c r="A123" s="38"/>
      <c r="B123" s="39"/>
      <c r="C123" s="93" t="s">
        <v>186</v>
      </c>
      <c r="D123" s="38"/>
      <c r="E123" s="38"/>
      <c r="F123" s="38"/>
      <c r="G123" s="38"/>
      <c r="H123" s="38"/>
      <c r="I123" s="38"/>
      <c r="J123" s="155">
        <f>BK123</f>
        <v>0</v>
      </c>
      <c r="K123" s="38"/>
      <c r="L123" s="39"/>
      <c r="M123" s="89"/>
      <c r="N123" s="73"/>
      <c r="O123" s="90"/>
      <c r="P123" s="156">
        <f>P124</f>
        <v>0</v>
      </c>
      <c r="Q123" s="90"/>
      <c r="R123" s="156">
        <f>R124</f>
        <v>0</v>
      </c>
      <c r="S123" s="90"/>
      <c r="T123" s="157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72</v>
      </c>
      <c r="AU123" s="19" t="s">
        <v>144</v>
      </c>
      <c r="BK123" s="158">
        <f>BK124</f>
        <v>0</v>
      </c>
    </row>
    <row r="124" s="12" customFormat="1" ht="25.92" customHeight="1">
      <c r="A124" s="12"/>
      <c r="B124" s="159"/>
      <c r="C124" s="12"/>
      <c r="D124" s="160" t="s">
        <v>72</v>
      </c>
      <c r="E124" s="161" t="s">
        <v>3295</v>
      </c>
      <c r="F124" s="161" t="s">
        <v>3296</v>
      </c>
      <c r="G124" s="12"/>
      <c r="H124" s="12"/>
      <c r="I124" s="162"/>
      <c r="J124" s="163">
        <f>BK124</f>
        <v>0</v>
      </c>
      <c r="K124" s="12"/>
      <c r="L124" s="159"/>
      <c r="M124" s="164"/>
      <c r="N124" s="165"/>
      <c r="O124" s="165"/>
      <c r="P124" s="166">
        <f>P125+P127+P130+P132+P134+P136</f>
        <v>0</v>
      </c>
      <c r="Q124" s="165"/>
      <c r="R124" s="166">
        <f>R125+R127+R130+R132+R134+R136</f>
        <v>0</v>
      </c>
      <c r="S124" s="165"/>
      <c r="T124" s="167">
        <f>T125+T127+T130+T132+T134+T136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107</v>
      </c>
      <c r="AT124" s="168" t="s">
        <v>72</v>
      </c>
      <c r="AU124" s="168" t="s">
        <v>73</v>
      </c>
      <c r="AY124" s="160" t="s">
        <v>189</v>
      </c>
      <c r="BK124" s="169">
        <f>BK125+BK127+BK130+BK132+BK134+BK136</f>
        <v>0</v>
      </c>
    </row>
    <row r="125" s="12" customFormat="1" ht="22.8" customHeight="1">
      <c r="A125" s="12"/>
      <c r="B125" s="159"/>
      <c r="C125" s="12"/>
      <c r="D125" s="160" t="s">
        <v>72</v>
      </c>
      <c r="E125" s="170" t="s">
        <v>3297</v>
      </c>
      <c r="F125" s="170" t="s">
        <v>3298</v>
      </c>
      <c r="G125" s="12"/>
      <c r="H125" s="12"/>
      <c r="I125" s="162"/>
      <c r="J125" s="171">
        <f>BK125</f>
        <v>0</v>
      </c>
      <c r="K125" s="12"/>
      <c r="L125" s="159"/>
      <c r="M125" s="164"/>
      <c r="N125" s="165"/>
      <c r="O125" s="165"/>
      <c r="P125" s="166">
        <f>P126</f>
        <v>0</v>
      </c>
      <c r="Q125" s="165"/>
      <c r="R125" s="166">
        <f>R126</f>
        <v>0</v>
      </c>
      <c r="S125" s="165"/>
      <c r="T125" s="16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107</v>
      </c>
      <c r="AT125" s="168" t="s">
        <v>72</v>
      </c>
      <c r="AU125" s="168" t="s">
        <v>80</v>
      </c>
      <c r="AY125" s="160" t="s">
        <v>189</v>
      </c>
      <c r="BK125" s="169">
        <f>BK126</f>
        <v>0</v>
      </c>
    </row>
    <row r="126" s="2" customFormat="1" ht="16.5" customHeight="1">
      <c r="A126" s="38"/>
      <c r="B126" s="172"/>
      <c r="C126" s="173" t="s">
        <v>80</v>
      </c>
      <c r="D126" s="173" t="s">
        <v>191</v>
      </c>
      <c r="E126" s="174" t="s">
        <v>3320</v>
      </c>
      <c r="F126" s="175" t="s">
        <v>3321</v>
      </c>
      <c r="G126" s="176" t="s">
        <v>312</v>
      </c>
      <c r="H126" s="177">
        <v>1</v>
      </c>
      <c r="I126" s="178"/>
      <c r="J126" s="179">
        <f>ROUND(I126*H126,2)</f>
        <v>0</v>
      </c>
      <c r="K126" s="180"/>
      <c r="L126" s="39"/>
      <c r="M126" s="181" t="s">
        <v>1</v>
      </c>
      <c r="N126" s="182" t="s">
        <v>38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104</v>
      </c>
      <c r="AT126" s="185" t="s">
        <v>191</v>
      </c>
      <c r="AU126" s="185" t="s">
        <v>82</v>
      </c>
      <c r="AY126" s="19" t="s">
        <v>189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80</v>
      </c>
      <c r="BK126" s="186">
        <f>ROUND(I126*H126,2)</f>
        <v>0</v>
      </c>
      <c r="BL126" s="19" t="s">
        <v>104</v>
      </c>
      <c r="BM126" s="185" t="s">
        <v>82</v>
      </c>
    </row>
    <row r="127" s="12" customFormat="1" ht="22.8" customHeight="1">
      <c r="A127" s="12"/>
      <c r="B127" s="159"/>
      <c r="C127" s="12"/>
      <c r="D127" s="160" t="s">
        <v>72</v>
      </c>
      <c r="E127" s="170" t="s">
        <v>3299</v>
      </c>
      <c r="F127" s="170" t="s">
        <v>3300</v>
      </c>
      <c r="G127" s="12"/>
      <c r="H127" s="12"/>
      <c r="I127" s="162"/>
      <c r="J127" s="171">
        <f>BK127</f>
        <v>0</v>
      </c>
      <c r="K127" s="12"/>
      <c r="L127" s="159"/>
      <c r="M127" s="164"/>
      <c r="N127" s="165"/>
      <c r="O127" s="165"/>
      <c r="P127" s="166">
        <f>SUM(P128:P129)</f>
        <v>0</v>
      </c>
      <c r="Q127" s="165"/>
      <c r="R127" s="166">
        <f>SUM(R128:R129)</f>
        <v>0</v>
      </c>
      <c r="S127" s="165"/>
      <c r="T127" s="167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107</v>
      </c>
      <c r="AT127" s="168" t="s">
        <v>72</v>
      </c>
      <c r="AU127" s="168" t="s">
        <v>80</v>
      </c>
      <c r="AY127" s="160" t="s">
        <v>189</v>
      </c>
      <c r="BK127" s="169">
        <f>SUM(BK128:BK129)</f>
        <v>0</v>
      </c>
    </row>
    <row r="128" s="2" customFormat="1" ht="16.5" customHeight="1">
      <c r="A128" s="38"/>
      <c r="B128" s="172"/>
      <c r="C128" s="173" t="s">
        <v>82</v>
      </c>
      <c r="D128" s="173" t="s">
        <v>191</v>
      </c>
      <c r="E128" s="174" t="s">
        <v>3301</v>
      </c>
      <c r="F128" s="175" t="s">
        <v>3300</v>
      </c>
      <c r="G128" s="176" t="s">
        <v>312</v>
      </c>
      <c r="H128" s="177">
        <v>1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104</v>
      </c>
      <c r="AT128" s="185" t="s">
        <v>191</v>
      </c>
      <c r="AU128" s="185" t="s">
        <v>82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104</v>
      </c>
      <c r="BM128" s="185" t="s">
        <v>104</v>
      </c>
    </row>
    <row r="129" s="2" customFormat="1" ht="16.5" customHeight="1">
      <c r="A129" s="38"/>
      <c r="B129" s="172"/>
      <c r="C129" s="173" t="s">
        <v>101</v>
      </c>
      <c r="D129" s="173" t="s">
        <v>191</v>
      </c>
      <c r="E129" s="174" t="s">
        <v>3322</v>
      </c>
      <c r="F129" s="175" t="s">
        <v>3323</v>
      </c>
      <c r="G129" s="176" t="s">
        <v>312</v>
      </c>
      <c r="H129" s="177">
        <v>1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104</v>
      </c>
      <c r="AT129" s="185" t="s">
        <v>191</v>
      </c>
      <c r="AU129" s="185" t="s">
        <v>82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104</v>
      </c>
      <c r="BM129" s="185" t="s">
        <v>110</v>
      </c>
    </row>
    <row r="130" s="12" customFormat="1" ht="22.8" customHeight="1">
      <c r="A130" s="12"/>
      <c r="B130" s="159"/>
      <c r="C130" s="12"/>
      <c r="D130" s="160" t="s">
        <v>72</v>
      </c>
      <c r="E130" s="170" t="s">
        <v>3302</v>
      </c>
      <c r="F130" s="170" t="s">
        <v>3303</v>
      </c>
      <c r="G130" s="12"/>
      <c r="H130" s="12"/>
      <c r="I130" s="162"/>
      <c r="J130" s="171">
        <f>BK130</f>
        <v>0</v>
      </c>
      <c r="K130" s="12"/>
      <c r="L130" s="159"/>
      <c r="M130" s="164"/>
      <c r="N130" s="165"/>
      <c r="O130" s="165"/>
      <c r="P130" s="166">
        <f>P131</f>
        <v>0</v>
      </c>
      <c r="Q130" s="165"/>
      <c r="R130" s="166">
        <f>R131</f>
        <v>0</v>
      </c>
      <c r="S130" s="165"/>
      <c r="T130" s="167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107</v>
      </c>
      <c r="AT130" s="168" t="s">
        <v>72</v>
      </c>
      <c r="AU130" s="168" t="s">
        <v>80</v>
      </c>
      <c r="AY130" s="160" t="s">
        <v>189</v>
      </c>
      <c r="BK130" s="169">
        <f>BK131</f>
        <v>0</v>
      </c>
    </row>
    <row r="131" s="2" customFormat="1" ht="16.5" customHeight="1">
      <c r="A131" s="38"/>
      <c r="B131" s="172"/>
      <c r="C131" s="173" t="s">
        <v>104</v>
      </c>
      <c r="D131" s="173" t="s">
        <v>191</v>
      </c>
      <c r="E131" s="174" t="s">
        <v>3324</v>
      </c>
      <c r="F131" s="175" t="s">
        <v>3325</v>
      </c>
      <c r="G131" s="176" t="s">
        <v>312</v>
      </c>
      <c r="H131" s="177">
        <v>1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104</v>
      </c>
      <c r="AT131" s="185" t="s">
        <v>191</v>
      </c>
      <c r="AU131" s="185" t="s">
        <v>82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104</v>
      </c>
      <c r="BM131" s="185" t="s">
        <v>116</v>
      </c>
    </row>
    <row r="132" s="12" customFormat="1" ht="22.8" customHeight="1">
      <c r="A132" s="12"/>
      <c r="B132" s="159"/>
      <c r="C132" s="12"/>
      <c r="D132" s="160" t="s">
        <v>72</v>
      </c>
      <c r="E132" s="170" t="s">
        <v>3311</v>
      </c>
      <c r="F132" s="170" t="s">
        <v>3312</v>
      </c>
      <c r="G132" s="12"/>
      <c r="H132" s="12"/>
      <c r="I132" s="162"/>
      <c r="J132" s="171">
        <f>BK132</f>
        <v>0</v>
      </c>
      <c r="K132" s="12"/>
      <c r="L132" s="159"/>
      <c r="M132" s="164"/>
      <c r="N132" s="165"/>
      <c r="O132" s="165"/>
      <c r="P132" s="166">
        <f>P133</f>
        <v>0</v>
      </c>
      <c r="Q132" s="165"/>
      <c r="R132" s="166">
        <f>R133</f>
        <v>0</v>
      </c>
      <c r="S132" s="165"/>
      <c r="T132" s="167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107</v>
      </c>
      <c r="AT132" s="168" t="s">
        <v>72</v>
      </c>
      <c r="AU132" s="168" t="s">
        <v>80</v>
      </c>
      <c r="AY132" s="160" t="s">
        <v>189</v>
      </c>
      <c r="BK132" s="169">
        <f>BK133</f>
        <v>0</v>
      </c>
    </row>
    <row r="133" s="2" customFormat="1" ht="16.5" customHeight="1">
      <c r="A133" s="38"/>
      <c r="B133" s="172"/>
      <c r="C133" s="173" t="s">
        <v>107</v>
      </c>
      <c r="D133" s="173" t="s">
        <v>191</v>
      </c>
      <c r="E133" s="174" t="s">
        <v>3313</v>
      </c>
      <c r="F133" s="175" t="s">
        <v>3312</v>
      </c>
      <c r="G133" s="176" t="s">
        <v>312</v>
      </c>
      <c r="H133" s="177">
        <v>1</v>
      </c>
      <c r="I133" s="178"/>
      <c r="J133" s="179">
        <f>ROUND(I133*H133,2)</f>
        <v>0</v>
      </c>
      <c r="K133" s="180"/>
      <c r="L133" s="39"/>
      <c r="M133" s="181" t="s">
        <v>1</v>
      </c>
      <c r="N133" s="182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104</v>
      </c>
      <c r="AT133" s="185" t="s">
        <v>191</v>
      </c>
      <c r="AU133" s="185" t="s">
        <v>82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104</v>
      </c>
      <c r="BM133" s="185" t="s">
        <v>216</v>
      </c>
    </row>
    <row r="134" s="12" customFormat="1" ht="22.8" customHeight="1">
      <c r="A134" s="12"/>
      <c r="B134" s="159"/>
      <c r="C134" s="12"/>
      <c r="D134" s="160" t="s">
        <v>72</v>
      </c>
      <c r="E134" s="170" t="s">
        <v>3314</v>
      </c>
      <c r="F134" s="170" t="s">
        <v>3315</v>
      </c>
      <c r="G134" s="12"/>
      <c r="H134" s="12"/>
      <c r="I134" s="162"/>
      <c r="J134" s="171">
        <f>BK134</f>
        <v>0</v>
      </c>
      <c r="K134" s="12"/>
      <c r="L134" s="159"/>
      <c r="M134" s="164"/>
      <c r="N134" s="165"/>
      <c r="O134" s="165"/>
      <c r="P134" s="166">
        <f>P135</f>
        <v>0</v>
      </c>
      <c r="Q134" s="165"/>
      <c r="R134" s="166">
        <f>R135</f>
        <v>0</v>
      </c>
      <c r="S134" s="165"/>
      <c r="T134" s="167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107</v>
      </c>
      <c r="AT134" s="168" t="s">
        <v>72</v>
      </c>
      <c r="AU134" s="168" t="s">
        <v>80</v>
      </c>
      <c r="AY134" s="160" t="s">
        <v>189</v>
      </c>
      <c r="BK134" s="169">
        <f>BK135</f>
        <v>0</v>
      </c>
    </row>
    <row r="135" s="2" customFormat="1" ht="16.5" customHeight="1">
      <c r="A135" s="38"/>
      <c r="B135" s="172"/>
      <c r="C135" s="173" t="s">
        <v>110</v>
      </c>
      <c r="D135" s="173" t="s">
        <v>191</v>
      </c>
      <c r="E135" s="174" t="s">
        <v>3316</v>
      </c>
      <c r="F135" s="175" t="s">
        <v>3315</v>
      </c>
      <c r="G135" s="176" t="s">
        <v>312</v>
      </c>
      <c r="H135" s="177">
        <v>1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104</v>
      </c>
      <c r="AT135" s="185" t="s">
        <v>191</v>
      </c>
      <c r="AU135" s="185" t="s">
        <v>82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104</v>
      </c>
      <c r="BM135" s="185" t="s">
        <v>8</v>
      </c>
    </row>
    <row r="136" s="12" customFormat="1" ht="22.8" customHeight="1">
      <c r="A136" s="12"/>
      <c r="B136" s="159"/>
      <c r="C136" s="12"/>
      <c r="D136" s="160" t="s">
        <v>72</v>
      </c>
      <c r="E136" s="170" t="s">
        <v>3317</v>
      </c>
      <c r="F136" s="170" t="s">
        <v>3318</v>
      </c>
      <c r="G136" s="12"/>
      <c r="H136" s="12"/>
      <c r="I136" s="162"/>
      <c r="J136" s="171">
        <f>BK136</f>
        <v>0</v>
      </c>
      <c r="K136" s="12"/>
      <c r="L136" s="159"/>
      <c r="M136" s="164"/>
      <c r="N136" s="165"/>
      <c r="O136" s="165"/>
      <c r="P136" s="166">
        <f>P137</f>
        <v>0</v>
      </c>
      <c r="Q136" s="165"/>
      <c r="R136" s="166">
        <f>R137</f>
        <v>0</v>
      </c>
      <c r="S136" s="165"/>
      <c r="T136" s="167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107</v>
      </c>
      <c r="AT136" s="168" t="s">
        <v>72</v>
      </c>
      <c r="AU136" s="168" t="s">
        <v>80</v>
      </c>
      <c r="AY136" s="160" t="s">
        <v>189</v>
      </c>
      <c r="BK136" s="169">
        <f>BK137</f>
        <v>0</v>
      </c>
    </row>
    <row r="137" s="2" customFormat="1" ht="16.5" customHeight="1">
      <c r="A137" s="38"/>
      <c r="B137" s="172"/>
      <c r="C137" s="173" t="s">
        <v>113</v>
      </c>
      <c r="D137" s="173" t="s">
        <v>191</v>
      </c>
      <c r="E137" s="174" t="s">
        <v>3326</v>
      </c>
      <c r="F137" s="175" t="s">
        <v>3318</v>
      </c>
      <c r="G137" s="176" t="s">
        <v>312</v>
      </c>
      <c r="H137" s="177">
        <v>1</v>
      </c>
      <c r="I137" s="178"/>
      <c r="J137" s="179">
        <f>ROUND(I137*H137,2)</f>
        <v>0</v>
      </c>
      <c r="K137" s="180"/>
      <c r="L137" s="39"/>
      <c r="M137" s="231" t="s">
        <v>1</v>
      </c>
      <c r="N137" s="232" t="s">
        <v>38</v>
      </c>
      <c r="O137" s="233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104</v>
      </c>
      <c r="AT137" s="185" t="s">
        <v>191</v>
      </c>
      <c r="AU137" s="185" t="s">
        <v>82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104</v>
      </c>
      <c r="BM137" s="185" t="s">
        <v>229</v>
      </c>
    </row>
    <row r="138" s="2" customFormat="1" ht="6.96" customHeight="1">
      <c r="A138" s="38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39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autoFilter ref="C122:K13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3327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ROUND((SUM(BE120:BE154)),  2)</f>
        <v>0</v>
      </c>
      <c r="G33" s="38"/>
      <c r="H33" s="38"/>
      <c r="I33" s="128">
        <v>0.20999999999999999</v>
      </c>
      <c r="J33" s="127">
        <f>ROUND(((SUM(BE120:BE154))*I33),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ROUND((SUM(BF120:BF154)),  2)</f>
        <v>0</v>
      </c>
      <c r="G34" s="38"/>
      <c r="H34" s="38"/>
      <c r="I34" s="128">
        <v>0.12</v>
      </c>
      <c r="J34" s="127">
        <f>ROUND(((SUM(BF120:BF154))*I34),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ROUND((SUM(BG120:BG154)),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ROUND((SUM(BH120:BH154)),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ROUND((SUM(BI120:BI154)),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05 - D.1.3.4. MOBILIÁŘ...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3328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3329</v>
      </c>
      <c r="E98" s="142"/>
      <c r="F98" s="142"/>
      <c r="G98" s="142"/>
      <c r="H98" s="142"/>
      <c r="I98" s="142"/>
      <c r="J98" s="143">
        <f>J124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3330</v>
      </c>
      <c r="E99" s="142"/>
      <c r="F99" s="142"/>
      <c r="G99" s="142"/>
      <c r="H99" s="142"/>
      <c r="I99" s="142"/>
      <c r="J99" s="143">
        <f>J144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3331</v>
      </c>
      <c r="E100" s="142"/>
      <c r="F100" s="142"/>
      <c r="G100" s="142"/>
      <c r="H100" s="142"/>
      <c r="I100" s="142"/>
      <c r="J100" s="143">
        <f>J146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174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21" t="str">
        <f>E7</f>
        <v>BODARCHITEKTI202401 - KODUS Kamenice - druhá etapa-16.3.25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138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SO 05 - D.1.3.4. MOBILIÁŘ...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 xml:space="preserve"> </v>
      </c>
      <c r="G114" s="38"/>
      <c r="H114" s="38"/>
      <c r="I114" s="32" t="s">
        <v>22</v>
      </c>
      <c r="J114" s="69" t="str">
        <f>IF(J12="","",J12)</f>
        <v>10. 3. 2025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 xml:space="preserve"> </v>
      </c>
      <c r="G116" s="38"/>
      <c r="H116" s="38"/>
      <c r="I116" s="32" t="s">
        <v>29</v>
      </c>
      <c r="J116" s="36" t="str">
        <f>E21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38"/>
      <c r="E117" s="38"/>
      <c r="F117" s="27" t="str">
        <f>IF(E18="","",E18)</f>
        <v>Vyplň údaj</v>
      </c>
      <c r="G117" s="38"/>
      <c r="H117" s="38"/>
      <c r="I117" s="32" t="s">
        <v>31</v>
      </c>
      <c r="J117" s="36" t="str">
        <f>E24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48"/>
      <c r="B119" s="149"/>
      <c r="C119" s="150" t="s">
        <v>175</v>
      </c>
      <c r="D119" s="151" t="s">
        <v>58</v>
      </c>
      <c r="E119" s="151" t="s">
        <v>54</v>
      </c>
      <c r="F119" s="151" t="s">
        <v>55</v>
      </c>
      <c r="G119" s="151" t="s">
        <v>176</v>
      </c>
      <c r="H119" s="151" t="s">
        <v>177</v>
      </c>
      <c r="I119" s="151" t="s">
        <v>178</v>
      </c>
      <c r="J119" s="152" t="s">
        <v>142</v>
      </c>
      <c r="K119" s="153" t="s">
        <v>179</v>
      </c>
      <c r="L119" s="154"/>
      <c r="M119" s="86" t="s">
        <v>1</v>
      </c>
      <c r="N119" s="87" t="s">
        <v>37</v>
      </c>
      <c r="O119" s="87" t="s">
        <v>180</v>
      </c>
      <c r="P119" s="87" t="s">
        <v>181</v>
      </c>
      <c r="Q119" s="87" t="s">
        <v>182</v>
      </c>
      <c r="R119" s="87" t="s">
        <v>183</v>
      </c>
      <c r="S119" s="87" t="s">
        <v>184</v>
      </c>
      <c r="T119" s="88" t="s">
        <v>185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8"/>
      <c r="B120" s="39"/>
      <c r="C120" s="93" t="s">
        <v>186</v>
      </c>
      <c r="D120" s="38"/>
      <c r="E120" s="38"/>
      <c r="F120" s="38"/>
      <c r="G120" s="38"/>
      <c r="H120" s="38"/>
      <c r="I120" s="38"/>
      <c r="J120" s="155">
        <f>BK120</f>
        <v>0</v>
      </c>
      <c r="K120" s="38"/>
      <c r="L120" s="39"/>
      <c r="M120" s="89"/>
      <c r="N120" s="73"/>
      <c r="O120" s="90"/>
      <c r="P120" s="156">
        <f>P121+P124+P144+P146</f>
        <v>0</v>
      </c>
      <c r="Q120" s="90"/>
      <c r="R120" s="156">
        <f>R121+R124+R144+R146</f>
        <v>0</v>
      </c>
      <c r="S120" s="90"/>
      <c r="T120" s="157">
        <f>T121+T124+T144+T146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72</v>
      </c>
      <c r="AU120" s="19" t="s">
        <v>144</v>
      </c>
      <c r="BK120" s="158">
        <f>BK121+BK124+BK144+BK146</f>
        <v>0</v>
      </c>
    </row>
    <row r="121" s="12" customFormat="1" ht="25.92" customHeight="1">
      <c r="A121" s="12"/>
      <c r="B121" s="159"/>
      <c r="C121" s="12"/>
      <c r="D121" s="160" t="s">
        <v>72</v>
      </c>
      <c r="E121" s="161" t="s">
        <v>3332</v>
      </c>
      <c r="F121" s="161" t="s">
        <v>3332</v>
      </c>
      <c r="G121" s="12"/>
      <c r="H121" s="12"/>
      <c r="I121" s="162"/>
      <c r="J121" s="163">
        <f>BK121</f>
        <v>0</v>
      </c>
      <c r="K121" s="12"/>
      <c r="L121" s="159"/>
      <c r="M121" s="164"/>
      <c r="N121" s="165"/>
      <c r="O121" s="165"/>
      <c r="P121" s="166">
        <f>SUM(P122:P123)</f>
        <v>0</v>
      </c>
      <c r="Q121" s="165"/>
      <c r="R121" s="166">
        <f>SUM(R122:R123)</f>
        <v>0</v>
      </c>
      <c r="S121" s="165"/>
      <c r="T121" s="167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0" t="s">
        <v>80</v>
      </c>
      <c r="AT121" s="168" t="s">
        <v>72</v>
      </c>
      <c r="AU121" s="168" t="s">
        <v>73</v>
      </c>
      <c r="AY121" s="160" t="s">
        <v>189</v>
      </c>
      <c r="BK121" s="169">
        <f>SUM(BK122:BK123)</f>
        <v>0</v>
      </c>
    </row>
    <row r="122" s="2" customFormat="1" ht="37.8" customHeight="1">
      <c r="A122" s="38"/>
      <c r="B122" s="172"/>
      <c r="C122" s="173" t="s">
        <v>80</v>
      </c>
      <c r="D122" s="173" t="s">
        <v>191</v>
      </c>
      <c r="E122" s="174" t="s">
        <v>3333</v>
      </c>
      <c r="F122" s="175" t="s">
        <v>3334</v>
      </c>
      <c r="G122" s="176" t="s">
        <v>2980</v>
      </c>
      <c r="H122" s="177">
        <v>1</v>
      </c>
      <c r="I122" s="178"/>
      <c r="J122" s="179">
        <f>ROUND(I122*H122,2)</f>
        <v>0</v>
      </c>
      <c r="K122" s="180"/>
      <c r="L122" s="39"/>
      <c r="M122" s="181" t="s">
        <v>1</v>
      </c>
      <c r="N122" s="182" t="s">
        <v>38</v>
      </c>
      <c r="O122" s="77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5" t="s">
        <v>104</v>
      </c>
      <c r="AT122" s="185" t="s">
        <v>191</v>
      </c>
      <c r="AU122" s="185" t="s">
        <v>80</v>
      </c>
      <c r="AY122" s="19" t="s">
        <v>189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9" t="s">
        <v>80</v>
      </c>
      <c r="BK122" s="186">
        <f>ROUND(I122*H122,2)</f>
        <v>0</v>
      </c>
      <c r="BL122" s="19" t="s">
        <v>104</v>
      </c>
      <c r="BM122" s="185" t="s">
        <v>82</v>
      </c>
    </row>
    <row r="123" s="2" customFormat="1" ht="55.5" customHeight="1">
      <c r="A123" s="38"/>
      <c r="B123" s="172"/>
      <c r="C123" s="173" t="s">
        <v>82</v>
      </c>
      <c r="D123" s="173" t="s">
        <v>191</v>
      </c>
      <c r="E123" s="174" t="s">
        <v>3335</v>
      </c>
      <c r="F123" s="175" t="s">
        <v>3336</v>
      </c>
      <c r="G123" s="176" t="s">
        <v>2980</v>
      </c>
      <c r="H123" s="177">
        <v>1</v>
      </c>
      <c r="I123" s="178"/>
      <c r="J123" s="179">
        <f>ROUND(I123*H123,2)</f>
        <v>0</v>
      </c>
      <c r="K123" s="180"/>
      <c r="L123" s="39"/>
      <c r="M123" s="181" t="s">
        <v>1</v>
      </c>
      <c r="N123" s="182" t="s">
        <v>38</v>
      </c>
      <c r="O123" s="77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5" t="s">
        <v>104</v>
      </c>
      <c r="AT123" s="185" t="s">
        <v>191</v>
      </c>
      <c r="AU123" s="185" t="s">
        <v>80</v>
      </c>
      <c r="AY123" s="19" t="s">
        <v>189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9" t="s">
        <v>80</v>
      </c>
      <c r="BK123" s="186">
        <f>ROUND(I123*H123,2)</f>
        <v>0</v>
      </c>
      <c r="BL123" s="19" t="s">
        <v>104</v>
      </c>
      <c r="BM123" s="185" t="s">
        <v>104</v>
      </c>
    </row>
    <row r="124" s="12" customFormat="1" ht="25.92" customHeight="1">
      <c r="A124" s="12"/>
      <c r="B124" s="159"/>
      <c r="C124" s="12"/>
      <c r="D124" s="160" t="s">
        <v>72</v>
      </c>
      <c r="E124" s="161" t="s">
        <v>3337</v>
      </c>
      <c r="F124" s="161" t="s">
        <v>3337</v>
      </c>
      <c r="G124" s="12"/>
      <c r="H124" s="12"/>
      <c r="I124" s="162"/>
      <c r="J124" s="163">
        <f>BK124</f>
        <v>0</v>
      </c>
      <c r="K124" s="12"/>
      <c r="L124" s="159"/>
      <c r="M124" s="164"/>
      <c r="N124" s="165"/>
      <c r="O124" s="165"/>
      <c r="P124" s="166">
        <f>SUM(P125:P143)</f>
        <v>0</v>
      </c>
      <c r="Q124" s="165"/>
      <c r="R124" s="166">
        <f>SUM(R125:R143)</f>
        <v>0</v>
      </c>
      <c r="S124" s="165"/>
      <c r="T124" s="167">
        <f>SUM(T125:T143)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80</v>
      </c>
      <c r="AT124" s="168" t="s">
        <v>72</v>
      </c>
      <c r="AU124" s="168" t="s">
        <v>73</v>
      </c>
      <c r="AY124" s="160" t="s">
        <v>189</v>
      </c>
      <c r="BK124" s="169">
        <f>SUM(BK125:BK143)</f>
        <v>0</v>
      </c>
    </row>
    <row r="125" s="2" customFormat="1" ht="24.15" customHeight="1">
      <c r="A125" s="38"/>
      <c r="B125" s="172"/>
      <c r="C125" s="173" t="s">
        <v>101</v>
      </c>
      <c r="D125" s="173" t="s">
        <v>191</v>
      </c>
      <c r="E125" s="174" t="s">
        <v>3338</v>
      </c>
      <c r="F125" s="175" t="s">
        <v>3339</v>
      </c>
      <c r="G125" s="176" t="s">
        <v>2395</v>
      </c>
      <c r="H125" s="177">
        <v>2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104</v>
      </c>
      <c r="AT125" s="185" t="s">
        <v>191</v>
      </c>
      <c r="AU125" s="185" t="s">
        <v>80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104</v>
      </c>
      <c r="BM125" s="185" t="s">
        <v>110</v>
      </c>
    </row>
    <row r="126" s="2" customFormat="1" ht="44.25" customHeight="1">
      <c r="A126" s="38"/>
      <c r="B126" s="172"/>
      <c r="C126" s="173" t="s">
        <v>104</v>
      </c>
      <c r="D126" s="173" t="s">
        <v>191</v>
      </c>
      <c r="E126" s="174" t="s">
        <v>3340</v>
      </c>
      <c r="F126" s="175" t="s">
        <v>3341</v>
      </c>
      <c r="G126" s="176" t="s">
        <v>2395</v>
      </c>
      <c r="H126" s="177">
        <v>2</v>
      </c>
      <c r="I126" s="178"/>
      <c r="J126" s="179">
        <f>ROUND(I126*H126,2)</f>
        <v>0</v>
      </c>
      <c r="K126" s="180"/>
      <c r="L126" s="39"/>
      <c r="M126" s="181" t="s">
        <v>1</v>
      </c>
      <c r="N126" s="182" t="s">
        <v>38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104</v>
      </c>
      <c r="AT126" s="185" t="s">
        <v>191</v>
      </c>
      <c r="AU126" s="185" t="s">
        <v>80</v>
      </c>
      <c r="AY126" s="19" t="s">
        <v>189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80</v>
      </c>
      <c r="BK126" s="186">
        <f>ROUND(I126*H126,2)</f>
        <v>0</v>
      </c>
      <c r="BL126" s="19" t="s">
        <v>104</v>
      </c>
      <c r="BM126" s="185" t="s">
        <v>116</v>
      </c>
    </row>
    <row r="127" s="2" customFormat="1" ht="24.15" customHeight="1">
      <c r="A127" s="38"/>
      <c r="B127" s="172"/>
      <c r="C127" s="173" t="s">
        <v>107</v>
      </c>
      <c r="D127" s="173" t="s">
        <v>191</v>
      </c>
      <c r="E127" s="174" t="s">
        <v>3342</v>
      </c>
      <c r="F127" s="175" t="s">
        <v>3343</v>
      </c>
      <c r="G127" s="176" t="s">
        <v>2395</v>
      </c>
      <c r="H127" s="177">
        <v>2</v>
      </c>
      <c r="I127" s="178"/>
      <c r="J127" s="179">
        <f>ROUND(I127*H127,2)</f>
        <v>0</v>
      </c>
      <c r="K127" s="180"/>
      <c r="L127" s="39"/>
      <c r="M127" s="181" t="s">
        <v>1</v>
      </c>
      <c r="N127" s="182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104</v>
      </c>
      <c r="AT127" s="185" t="s">
        <v>191</v>
      </c>
      <c r="AU127" s="185" t="s">
        <v>80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104</v>
      </c>
      <c r="BM127" s="185" t="s">
        <v>216</v>
      </c>
    </row>
    <row r="128" s="2" customFormat="1" ht="24.15" customHeight="1">
      <c r="A128" s="38"/>
      <c r="B128" s="172"/>
      <c r="C128" s="173" t="s">
        <v>110</v>
      </c>
      <c r="D128" s="173" t="s">
        <v>191</v>
      </c>
      <c r="E128" s="174" t="s">
        <v>3344</v>
      </c>
      <c r="F128" s="175" t="s">
        <v>3345</v>
      </c>
      <c r="G128" s="176" t="s">
        <v>2395</v>
      </c>
      <c r="H128" s="177">
        <v>1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104</v>
      </c>
      <c r="AT128" s="185" t="s">
        <v>191</v>
      </c>
      <c r="AU128" s="185" t="s">
        <v>80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104</v>
      </c>
      <c r="BM128" s="185" t="s">
        <v>8</v>
      </c>
    </row>
    <row r="129" s="2" customFormat="1" ht="21.75" customHeight="1">
      <c r="A129" s="38"/>
      <c r="B129" s="172"/>
      <c r="C129" s="173" t="s">
        <v>113</v>
      </c>
      <c r="D129" s="173" t="s">
        <v>191</v>
      </c>
      <c r="E129" s="174" t="s">
        <v>3346</v>
      </c>
      <c r="F129" s="175" t="s">
        <v>3347</v>
      </c>
      <c r="G129" s="176" t="s">
        <v>2395</v>
      </c>
      <c r="H129" s="177">
        <v>3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104</v>
      </c>
      <c r="AT129" s="185" t="s">
        <v>191</v>
      </c>
      <c r="AU129" s="185" t="s">
        <v>80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104</v>
      </c>
      <c r="BM129" s="185" t="s">
        <v>229</v>
      </c>
    </row>
    <row r="130" s="2" customFormat="1" ht="16.5" customHeight="1">
      <c r="A130" s="38"/>
      <c r="B130" s="172"/>
      <c r="C130" s="173" t="s">
        <v>116</v>
      </c>
      <c r="D130" s="173" t="s">
        <v>191</v>
      </c>
      <c r="E130" s="174" t="s">
        <v>3348</v>
      </c>
      <c r="F130" s="175" t="s">
        <v>3349</v>
      </c>
      <c r="G130" s="176" t="s">
        <v>2395</v>
      </c>
      <c r="H130" s="177">
        <v>2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104</v>
      </c>
      <c r="AT130" s="185" t="s">
        <v>191</v>
      </c>
      <c r="AU130" s="185" t="s">
        <v>80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104</v>
      </c>
      <c r="BM130" s="185" t="s">
        <v>233</v>
      </c>
    </row>
    <row r="131" s="2" customFormat="1" ht="16.5" customHeight="1">
      <c r="A131" s="38"/>
      <c r="B131" s="172"/>
      <c r="C131" s="173" t="s">
        <v>236</v>
      </c>
      <c r="D131" s="173" t="s">
        <v>191</v>
      </c>
      <c r="E131" s="174" t="s">
        <v>3350</v>
      </c>
      <c r="F131" s="175" t="s">
        <v>3351</v>
      </c>
      <c r="G131" s="176" t="s">
        <v>2395</v>
      </c>
      <c r="H131" s="177">
        <v>2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104</v>
      </c>
      <c r="AT131" s="185" t="s">
        <v>191</v>
      </c>
      <c r="AU131" s="185" t="s">
        <v>80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104</v>
      </c>
      <c r="BM131" s="185" t="s">
        <v>239</v>
      </c>
    </row>
    <row r="132" s="2" customFormat="1" ht="16.5" customHeight="1">
      <c r="A132" s="38"/>
      <c r="B132" s="172"/>
      <c r="C132" s="173" t="s">
        <v>216</v>
      </c>
      <c r="D132" s="173" t="s">
        <v>191</v>
      </c>
      <c r="E132" s="174" t="s">
        <v>3352</v>
      </c>
      <c r="F132" s="175" t="s">
        <v>3353</v>
      </c>
      <c r="G132" s="176" t="s">
        <v>2395</v>
      </c>
      <c r="H132" s="177">
        <v>12</v>
      </c>
      <c r="I132" s="178"/>
      <c r="J132" s="179">
        <f>ROUND(I132*H132,2)</f>
        <v>0</v>
      </c>
      <c r="K132" s="180"/>
      <c r="L132" s="39"/>
      <c r="M132" s="181" t="s">
        <v>1</v>
      </c>
      <c r="N132" s="182" t="s">
        <v>38</v>
      </c>
      <c r="O132" s="77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104</v>
      </c>
      <c r="AT132" s="185" t="s">
        <v>191</v>
      </c>
      <c r="AU132" s="185" t="s">
        <v>80</v>
      </c>
      <c r="AY132" s="19" t="s">
        <v>189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104</v>
      </c>
      <c r="BM132" s="185" t="s">
        <v>248</v>
      </c>
    </row>
    <row r="133" s="2" customFormat="1" ht="16.5" customHeight="1">
      <c r="A133" s="38"/>
      <c r="B133" s="172"/>
      <c r="C133" s="173" t="s">
        <v>251</v>
      </c>
      <c r="D133" s="173" t="s">
        <v>191</v>
      </c>
      <c r="E133" s="174" t="s">
        <v>3354</v>
      </c>
      <c r="F133" s="175" t="s">
        <v>3355</v>
      </c>
      <c r="G133" s="176" t="s">
        <v>3356</v>
      </c>
      <c r="H133" s="177">
        <v>19.199999999999999</v>
      </c>
      <c r="I133" s="178"/>
      <c r="J133" s="179">
        <f>ROUND(I133*H133,2)</f>
        <v>0</v>
      </c>
      <c r="K133" s="180"/>
      <c r="L133" s="39"/>
      <c r="M133" s="181" t="s">
        <v>1</v>
      </c>
      <c r="N133" s="182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104</v>
      </c>
      <c r="AT133" s="185" t="s">
        <v>191</v>
      </c>
      <c r="AU133" s="185" t="s">
        <v>80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104</v>
      </c>
      <c r="BM133" s="185" t="s">
        <v>254</v>
      </c>
    </row>
    <row r="134" s="2" customFormat="1" ht="16.5" customHeight="1">
      <c r="A134" s="38"/>
      <c r="B134" s="172"/>
      <c r="C134" s="173" t="s">
        <v>8</v>
      </c>
      <c r="D134" s="173" t="s">
        <v>191</v>
      </c>
      <c r="E134" s="174" t="s">
        <v>3357</v>
      </c>
      <c r="F134" s="175" t="s">
        <v>3358</v>
      </c>
      <c r="G134" s="176" t="s">
        <v>3356</v>
      </c>
      <c r="H134" s="177">
        <v>19.199999999999999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104</v>
      </c>
      <c r="AT134" s="185" t="s">
        <v>191</v>
      </c>
      <c r="AU134" s="185" t="s">
        <v>80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104</v>
      </c>
      <c r="BM134" s="185" t="s">
        <v>257</v>
      </c>
    </row>
    <row r="135" s="2" customFormat="1" ht="24.15" customHeight="1">
      <c r="A135" s="38"/>
      <c r="B135" s="172"/>
      <c r="C135" s="173" t="s">
        <v>262</v>
      </c>
      <c r="D135" s="173" t="s">
        <v>191</v>
      </c>
      <c r="E135" s="174" t="s">
        <v>3359</v>
      </c>
      <c r="F135" s="175" t="s">
        <v>3360</v>
      </c>
      <c r="G135" s="176" t="s">
        <v>2980</v>
      </c>
      <c r="H135" s="177">
        <v>12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104</v>
      </c>
      <c r="AT135" s="185" t="s">
        <v>191</v>
      </c>
      <c r="AU135" s="185" t="s">
        <v>80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104</v>
      </c>
      <c r="BM135" s="185" t="s">
        <v>265</v>
      </c>
    </row>
    <row r="136" s="2" customFormat="1" ht="16.5" customHeight="1">
      <c r="A136" s="38"/>
      <c r="B136" s="172"/>
      <c r="C136" s="173" t="s">
        <v>229</v>
      </c>
      <c r="D136" s="173" t="s">
        <v>191</v>
      </c>
      <c r="E136" s="174" t="s">
        <v>3361</v>
      </c>
      <c r="F136" s="175" t="s">
        <v>3362</v>
      </c>
      <c r="G136" s="176" t="s">
        <v>2395</v>
      </c>
      <c r="H136" s="177">
        <v>1</v>
      </c>
      <c r="I136" s="178"/>
      <c r="J136" s="179">
        <f>ROUND(I136*H136,2)</f>
        <v>0</v>
      </c>
      <c r="K136" s="180"/>
      <c r="L136" s="39"/>
      <c r="M136" s="181" t="s">
        <v>1</v>
      </c>
      <c r="N136" s="182" t="s">
        <v>38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104</v>
      </c>
      <c r="AT136" s="185" t="s">
        <v>191</v>
      </c>
      <c r="AU136" s="185" t="s">
        <v>80</v>
      </c>
      <c r="AY136" s="19" t="s">
        <v>189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104</v>
      </c>
      <c r="BM136" s="185" t="s">
        <v>272</v>
      </c>
    </row>
    <row r="137" s="2" customFormat="1" ht="24.15" customHeight="1">
      <c r="A137" s="38"/>
      <c r="B137" s="172"/>
      <c r="C137" s="173" t="s">
        <v>275</v>
      </c>
      <c r="D137" s="173" t="s">
        <v>191</v>
      </c>
      <c r="E137" s="174" t="s">
        <v>3363</v>
      </c>
      <c r="F137" s="175" t="s">
        <v>3364</v>
      </c>
      <c r="G137" s="176" t="s">
        <v>2395</v>
      </c>
      <c r="H137" s="177">
        <v>1</v>
      </c>
      <c r="I137" s="178"/>
      <c r="J137" s="179">
        <f>ROUND(I137*H137,2)</f>
        <v>0</v>
      </c>
      <c r="K137" s="180"/>
      <c r="L137" s="39"/>
      <c r="M137" s="181" t="s">
        <v>1</v>
      </c>
      <c r="N137" s="182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104</v>
      </c>
      <c r="AT137" s="185" t="s">
        <v>191</v>
      </c>
      <c r="AU137" s="185" t="s">
        <v>80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104</v>
      </c>
      <c r="BM137" s="185" t="s">
        <v>278</v>
      </c>
    </row>
    <row r="138" s="2" customFormat="1" ht="24.15" customHeight="1">
      <c r="A138" s="38"/>
      <c r="B138" s="172"/>
      <c r="C138" s="173" t="s">
        <v>233</v>
      </c>
      <c r="D138" s="173" t="s">
        <v>191</v>
      </c>
      <c r="E138" s="174" t="s">
        <v>3365</v>
      </c>
      <c r="F138" s="175" t="s">
        <v>3366</v>
      </c>
      <c r="G138" s="176" t="s">
        <v>2395</v>
      </c>
      <c r="H138" s="177">
        <v>1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104</v>
      </c>
      <c r="AT138" s="185" t="s">
        <v>191</v>
      </c>
      <c r="AU138" s="185" t="s">
        <v>80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104</v>
      </c>
      <c r="BM138" s="185" t="s">
        <v>281</v>
      </c>
    </row>
    <row r="139" s="2" customFormat="1" ht="16.5" customHeight="1">
      <c r="A139" s="38"/>
      <c r="B139" s="172"/>
      <c r="C139" s="173" t="s">
        <v>285</v>
      </c>
      <c r="D139" s="173" t="s">
        <v>191</v>
      </c>
      <c r="E139" s="174" t="s">
        <v>3367</v>
      </c>
      <c r="F139" s="175" t="s">
        <v>3368</v>
      </c>
      <c r="G139" s="176" t="s">
        <v>2395</v>
      </c>
      <c r="H139" s="177">
        <v>1</v>
      </c>
      <c r="I139" s="178"/>
      <c r="J139" s="179">
        <f>ROUND(I139*H139,2)</f>
        <v>0</v>
      </c>
      <c r="K139" s="180"/>
      <c r="L139" s="39"/>
      <c r="M139" s="181" t="s">
        <v>1</v>
      </c>
      <c r="N139" s="182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104</v>
      </c>
      <c r="AT139" s="185" t="s">
        <v>191</v>
      </c>
      <c r="AU139" s="185" t="s">
        <v>80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104</v>
      </c>
      <c r="BM139" s="185" t="s">
        <v>288</v>
      </c>
    </row>
    <row r="140" s="2" customFormat="1" ht="16.5" customHeight="1">
      <c r="A140" s="38"/>
      <c r="B140" s="172"/>
      <c r="C140" s="173" t="s">
        <v>239</v>
      </c>
      <c r="D140" s="173" t="s">
        <v>191</v>
      </c>
      <c r="E140" s="174" t="s">
        <v>3369</v>
      </c>
      <c r="F140" s="175" t="s">
        <v>3370</v>
      </c>
      <c r="G140" s="176" t="s">
        <v>3356</v>
      </c>
      <c r="H140" s="177">
        <v>0.0060000000000000001</v>
      </c>
      <c r="I140" s="178"/>
      <c r="J140" s="179">
        <f>ROUND(I140*H140,2)</f>
        <v>0</v>
      </c>
      <c r="K140" s="180"/>
      <c r="L140" s="39"/>
      <c r="M140" s="181" t="s">
        <v>1</v>
      </c>
      <c r="N140" s="182" t="s">
        <v>38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104</v>
      </c>
      <c r="AT140" s="185" t="s">
        <v>191</v>
      </c>
      <c r="AU140" s="185" t="s">
        <v>80</v>
      </c>
      <c r="AY140" s="19" t="s">
        <v>189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80</v>
      </c>
      <c r="BK140" s="186">
        <f>ROUND(I140*H140,2)</f>
        <v>0</v>
      </c>
      <c r="BL140" s="19" t="s">
        <v>104</v>
      </c>
      <c r="BM140" s="185" t="s">
        <v>292</v>
      </c>
    </row>
    <row r="141" s="2" customFormat="1" ht="24.15" customHeight="1">
      <c r="A141" s="38"/>
      <c r="B141" s="172"/>
      <c r="C141" s="173" t="s">
        <v>293</v>
      </c>
      <c r="D141" s="173" t="s">
        <v>191</v>
      </c>
      <c r="E141" s="174" t="s">
        <v>3371</v>
      </c>
      <c r="F141" s="175" t="s">
        <v>3372</v>
      </c>
      <c r="G141" s="176" t="s">
        <v>3356</v>
      </c>
      <c r="H141" s="177">
        <v>0.0060000000000000001</v>
      </c>
      <c r="I141" s="178"/>
      <c r="J141" s="179">
        <f>ROUND(I141*H141,2)</f>
        <v>0</v>
      </c>
      <c r="K141" s="180"/>
      <c r="L141" s="39"/>
      <c r="M141" s="181" t="s">
        <v>1</v>
      </c>
      <c r="N141" s="182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104</v>
      </c>
      <c r="AT141" s="185" t="s">
        <v>191</v>
      </c>
      <c r="AU141" s="185" t="s">
        <v>80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104</v>
      </c>
      <c r="BM141" s="185" t="s">
        <v>296</v>
      </c>
    </row>
    <row r="142" s="2" customFormat="1" ht="24.15" customHeight="1">
      <c r="A142" s="38"/>
      <c r="B142" s="172"/>
      <c r="C142" s="173" t="s">
        <v>248</v>
      </c>
      <c r="D142" s="173" t="s">
        <v>191</v>
      </c>
      <c r="E142" s="174" t="s">
        <v>3373</v>
      </c>
      <c r="F142" s="175" t="s">
        <v>3374</v>
      </c>
      <c r="G142" s="176" t="s">
        <v>2980</v>
      </c>
      <c r="H142" s="177">
        <v>1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104</v>
      </c>
      <c r="AT142" s="185" t="s">
        <v>191</v>
      </c>
      <c r="AU142" s="185" t="s">
        <v>80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104</v>
      </c>
      <c r="BM142" s="185" t="s">
        <v>300</v>
      </c>
    </row>
    <row r="143" s="2" customFormat="1" ht="33" customHeight="1">
      <c r="A143" s="38"/>
      <c r="B143" s="172"/>
      <c r="C143" s="173" t="s">
        <v>7</v>
      </c>
      <c r="D143" s="173" t="s">
        <v>191</v>
      </c>
      <c r="E143" s="174" t="s">
        <v>3375</v>
      </c>
      <c r="F143" s="175" t="s">
        <v>3376</v>
      </c>
      <c r="G143" s="176" t="s">
        <v>2395</v>
      </c>
      <c r="H143" s="177">
        <v>1</v>
      </c>
      <c r="I143" s="178"/>
      <c r="J143" s="179">
        <f>ROUND(I143*H143,2)</f>
        <v>0</v>
      </c>
      <c r="K143" s="180"/>
      <c r="L143" s="39"/>
      <c r="M143" s="181" t="s">
        <v>1</v>
      </c>
      <c r="N143" s="182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104</v>
      </c>
      <c r="AT143" s="185" t="s">
        <v>191</v>
      </c>
      <c r="AU143" s="185" t="s">
        <v>80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104</v>
      </c>
      <c r="BM143" s="185" t="s">
        <v>303</v>
      </c>
    </row>
    <row r="144" s="12" customFormat="1" ht="25.92" customHeight="1">
      <c r="A144" s="12"/>
      <c r="B144" s="159"/>
      <c r="C144" s="12"/>
      <c r="D144" s="160" t="s">
        <v>72</v>
      </c>
      <c r="E144" s="161" t="s">
        <v>3377</v>
      </c>
      <c r="F144" s="161" t="s">
        <v>3377</v>
      </c>
      <c r="G144" s="12"/>
      <c r="H144" s="12"/>
      <c r="I144" s="162"/>
      <c r="J144" s="163">
        <f>BK144</f>
        <v>0</v>
      </c>
      <c r="K144" s="12"/>
      <c r="L144" s="159"/>
      <c r="M144" s="164"/>
      <c r="N144" s="165"/>
      <c r="O144" s="165"/>
      <c r="P144" s="166">
        <f>P145</f>
        <v>0</v>
      </c>
      <c r="Q144" s="165"/>
      <c r="R144" s="166">
        <f>R145</f>
        <v>0</v>
      </c>
      <c r="S144" s="165"/>
      <c r="T144" s="167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80</v>
      </c>
      <c r="AT144" s="168" t="s">
        <v>72</v>
      </c>
      <c r="AU144" s="168" t="s">
        <v>73</v>
      </c>
      <c r="AY144" s="160" t="s">
        <v>189</v>
      </c>
      <c r="BK144" s="169">
        <f>BK145</f>
        <v>0</v>
      </c>
    </row>
    <row r="145" s="2" customFormat="1" ht="24.15" customHeight="1">
      <c r="A145" s="38"/>
      <c r="B145" s="172"/>
      <c r="C145" s="173" t="s">
        <v>254</v>
      </c>
      <c r="D145" s="173" t="s">
        <v>191</v>
      </c>
      <c r="E145" s="174" t="s">
        <v>3378</v>
      </c>
      <c r="F145" s="175" t="s">
        <v>3379</v>
      </c>
      <c r="G145" s="176" t="s">
        <v>212</v>
      </c>
      <c r="H145" s="177">
        <v>2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104</v>
      </c>
      <c r="AT145" s="185" t="s">
        <v>191</v>
      </c>
      <c r="AU145" s="185" t="s">
        <v>80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104</v>
      </c>
      <c r="BM145" s="185" t="s">
        <v>308</v>
      </c>
    </row>
    <row r="146" s="12" customFormat="1" ht="25.92" customHeight="1">
      <c r="A146" s="12"/>
      <c r="B146" s="159"/>
      <c r="C146" s="12"/>
      <c r="D146" s="160" t="s">
        <v>72</v>
      </c>
      <c r="E146" s="161" t="s">
        <v>3380</v>
      </c>
      <c r="F146" s="161" t="s">
        <v>3380</v>
      </c>
      <c r="G146" s="12"/>
      <c r="H146" s="12"/>
      <c r="I146" s="162"/>
      <c r="J146" s="163">
        <f>BK146</f>
        <v>0</v>
      </c>
      <c r="K146" s="12"/>
      <c r="L146" s="159"/>
      <c r="M146" s="164"/>
      <c r="N146" s="165"/>
      <c r="O146" s="165"/>
      <c r="P146" s="166">
        <f>SUM(P147:P154)</f>
        <v>0</v>
      </c>
      <c r="Q146" s="165"/>
      <c r="R146" s="166">
        <f>SUM(R147:R154)</f>
        <v>0</v>
      </c>
      <c r="S146" s="165"/>
      <c r="T146" s="167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0" t="s">
        <v>80</v>
      </c>
      <c r="AT146" s="168" t="s">
        <v>72</v>
      </c>
      <c r="AU146" s="168" t="s">
        <v>73</v>
      </c>
      <c r="AY146" s="160" t="s">
        <v>189</v>
      </c>
      <c r="BK146" s="169">
        <f>SUM(BK147:BK154)</f>
        <v>0</v>
      </c>
    </row>
    <row r="147" s="2" customFormat="1" ht="24.15" customHeight="1">
      <c r="A147" s="38"/>
      <c r="B147" s="172"/>
      <c r="C147" s="173" t="s">
        <v>309</v>
      </c>
      <c r="D147" s="173" t="s">
        <v>191</v>
      </c>
      <c r="E147" s="174" t="s">
        <v>3381</v>
      </c>
      <c r="F147" s="175" t="s">
        <v>3382</v>
      </c>
      <c r="G147" s="176" t="s">
        <v>2980</v>
      </c>
      <c r="H147" s="177">
        <v>1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104</v>
      </c>
      <c r="AT147" s="185" t="s">
        <v>191</v>
      </c>
      <c r="AU147" s="185" t="s">
        <v>80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104</v>
      </c>
      <c r="BM147" s="185" t="s">
        <v>313</v>
      </c>
    </row>
    <row r="148" s="2" customFormat="1" ht="16.5" customHeight="1">
      <c r="A148" s="38"/>
      <c r="B148" s="172"/>
      <c r="C148" s="173" t="s">
        <v>257</v>
      </c>
      <c r="D148" s="173" t="s">
        <v>191</v>
      </c>
      <c r="E148" s="174" t="s">
        <v>3383</v>
      </c>
      <c r="F148" s="175" t="s">
        <v>3384</v>
      </c>
      <c r="G148" s="176" t="s">
        <v>2980</v>
      </c>
      <c r="H148" s="177">
        <v>1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104</v>
      </c>
      <c r="AT148" s="185" t="s">
        <v>191</v>
      </c>
      <c r="AU148" s="185" t="s">
        <v>80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104</v>
      </c>
      <c r="BM148" s="185" t="s">
        <v>316</v>
      </c>
    </row>
    <row r="149" s="2" customFormat="1" ht="16.5" customHeight="1">
      <c r="A149" s="38"/>
      <c r="B149" s="172"/>
      <c r="C149" s="173" t="s">
        <v>318</v>
      </c>
      <c r="D149" s="173" t="s">
        <v>191</v>
      </c>
      <c r="E149" s="174" t="s">
        <v>3385</v>
      </c>
      <c r="F149" s="175" t="s">
        <v>3386</v>
      </c>
      <c r="G149" s="176" t="s">
        <v>2980</v>
      </c>
      <c r="H149" s="177">
        <v>1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104</v>
      </c>
      <c r="AT149" s="185" t="s">
        <v>191</v>
      </c>
      <c r="AU149" s="185" t="s">
        <v>80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104</v>
      </c>
      <c r="BM149" s="185" t="s">
        <v>321</v>
      </c>
    </row>
    <row r="150" s="2" customFormat="1" ht="16.5" customHeight="1">
      <c r="A150" s="38"/>
      <c r="B150" s="172"/>
      <c r="C150" s="173" t="s">
        <v>265</v>
      </c>
      <c r="D150" s="173" t="s">
        <v>191</v>
      </c>
      <c r="E150" s="174" t="s">
        <v>3387</v>
      </c>
      <c r="F150" s="175" t="s">
        <v>3388</v>
      </c>
      <c r="G150" s="176" t="s">
        <v>2980</v>
      </c>
      <c r="H150" s="177">
        <v>1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104</v>
      </c>
      <c r="AT150" s="185" t="s">
        <v>191</v>
      </c>
      <c r="AU150" s="185" t="s">
        <v>80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104</v>
      </c>
      <c r="BM150" s="185" t="s">
        <v>326</v>
      </c>
    </row>
    <row r="151" s="2" customFormat="1" ht="16.5" customHeight="1">
      <c r="A151" s="38"/>
      <c r="B151" s="172"/>
      <c r="C151" s="173" t="s">
        <v>333</v>
      </c>
      <c r="D151" s="173" t="s">
        <v>191</v>
      </c>
      <c r="E151" s="174" t="s">
        <v>3389</v>
      </c>
      <c r="F151" s="175" t="s">
        <v>3390</v>
      </c>
      <c r="G151" s="176" t="s">
        <v>2980</v>
      </c>
      <c r="H151" s="177">
        <v>1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104</v>
      </c>
      <c r="AT151" s="185" t="s">
        <v>191</v>
      </c>
      <c r="AU151" s="185" t="s">
        <v>80</v>
      </c>
      <c r="AY151" s="19" t="s">
        <v>189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104</v>
      </c>
      <c r="BM151" s="185" t="s">
        <v>336</v>
      </c>
    </row>
    <row r="152" s="2" customFormat="1" ht="16.5" customHeight="1">
      <c r="A152" s="38"/>
      <c r="B152" s="172"/>
      <c r="C152" s="173" t="s">
        <v>272</v>
      </c>
      <c r="D152" s="173" t="s">
        <v>191</v>
      </c>
      <c r="E152" s="174" t="s">
        <v>3391</v>
      </c>
      <c r="F152" s="175" t="s">
        <v>3392</v>
      </c>
      <c r="G152" s="176" t="s">
        <v>2980</v>
      </c>
      <c r="H152" s="177">
        <v>1</v>
      </c>
      <c r="I152" s="178"/>
      <c r="J152" s="179">
        <f>ROUND(I152*H152,2)</f>
        <v>0</v>
      </c>
      <c r="K152" s="180"/>
      <c r="L152" s="39"/>
      <c r="M152" s="181" t="s">
        <v>1</v>
      </c>
      <c r="N152" s="182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104</v>
      </c>
      <c r="AT152" s="185" t="s">
        <v>191</v>
      </c>
      <c r="AU152" s="185" t="s">
        <v>80</v>
      </c>
      <c r="AY152" s="19" t="s">
        <v>189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104</v>
      </c>
      <c r="BM152" s="185" t="s">
        <v>345</v>
      </c>
    </row>
    <row r="153" s="2" customFormat="1" ht="16.5" customHeight="1">
      <c r="A153" s="38"/>
      <c r="B153" s="172"/>
      <c r="C153" s="173" t="s">
        <v>347</v>
      </c>
      <c r="D153" s="173" t="s">
        <v>191</v>
      </c>
      <c r="E153" s="174" t="s">
        <v>3320</v>
      </c>
      <c r="F153" s="175" t="s">
        <v>3321</v>
      </c>
      <c r="G153" s="176" t="s">
        <v>2980</v>
      </c>
      <c r="H153" s="177">
        <v>1</v>
      </c>
      <c r="I153" s="178"/>
      <c r="J153" s="179">
        <f>ROUND(I153*H153,2)</f>
        <v>0</v>
      </c>
      <c r="K153" s="180"/>
      <c r="L153" s="39"/>
      <c r="M153" s="181" t="s">
        <v>1</v>
      </c>
      <c r="N153" s="182" t="s">
        <v>38</v>
      </c>
      <c r="O153" s="77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104</v>
      </c>
      <c r="AT153" s="185" t="s">
        <v>191</v>
      </c>
      <c r="AU153" s="185" t="s">
        <v>80</v>
      </c>
      <c r="AY153" s="19" t="s">
        <v>189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80</v>
      </c>
      <c r="BK153" s="186">
        <f>ROUND(I153*H153,2)</f>
        <v>0</v>
      </c>
      <c r="BL153" s="19" t="s">
        <v>104</v>
      </c>
      <c r="BM153" s="185" t="s">
        <v>350</v>
      </c>
    </row>
    <row r="154" s="2" customFormat="1" ht="24.15" customHeight="1">
      <c r="A154" s="38"/>
      <c r="B154" s="172"/>
      <c r="C154" s="173" t="s">
        <v>278</v>
      </c>
      <c r="D154" s="173" t="s">
        <v>191</v>
      </c>
      <c r="E154" s="174" t="s">
        <v>3393</v>
      </c>
      <c r="F154" s="175" t="s">
        <v>3394</v>
      </c>
      <c r="G154" s="176" t="s">
        <v>2980</v>
      </c>
      <c r="H154" s="177">
        <v>1</v>
      </c>
      <c r="I154" s="178"/>
      <c r="J154" s="179">
        <f>ROUND(I154*H154,2)</f>
        <v>0</v>
      </c>
      <c r="K154" s="180"/>
      <c r="L154" s="39"/>
      <c r="M154" s="231" t="s">
        <v>1</v>
      </c>
      <c r="N154" s="232" t="s">
        <v>38</v>
      </c>
      <c r="O154" s="233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104</v>
      </c>
      <c r="AT154" s="185" t="s">
        <v>191</v>
      </c>
      <c r="AU154" s="185" t="s">
        <v>80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104</v>
      </c>
      <c r="BM154" s="185" t="s">
        <v>354</v>
      </c>
    </row>
    <row r="155" s="2" customFormat="1" ht="6.96" customHeight="1">
      <c r="A155" s="38"/>
      <c r="B155" s="60"/>
      <c r="C155" s="61"/>
      <c r="D155" s="61"/>
      <c r="E155" s="61"/>
      <c r="F155" s="61"/>
      <c r="G155" s="61"/>
      <c r="H155" s="61"/>
      <c r="I155" s="61"/>
      <c r="J155" s="61"/>
      <c r="K155" s="61"/>
      <c r="L155" s="39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autoFilter ref="C119:K15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139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ROUND(J145,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ROUND((SUM(BE145:BE1340)),  2)</f>
        <v>0</v>
      </c>
      <c r="G33" s="38"/>
      <c r="H33" s="38"/>
      <c r="I33" s="128">
        <v>0.20999999999999999</v>
      </c>
      <c r="J33" s="127">
        <f>ROUND(((SUM(BE145:BE1340))*I33),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ROUND((SUM(BF145:BF1340)),  2)</f>
        <v>0</v>
      </c>
      <c r="G34" s="38"/>
      <c r="H34" s="38"/>
      <c r="I34" s="128">
        <v>0.12</v>
      </c>
      <c r="J34" s="127">
        <f>ROUND(((SUM(BF145:BF1340))*I34),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ROUND((SUM(BG145:BG1340)),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ROUND((SUM(BH145:BH1340)),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ROUND((SUM(BI145:BI1340)),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 xml:space="preserve">a - Stavební část  Bytový...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J145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145</v>
      </c>
      <c r="E97" s="142"/>
      <c r="F97" s="142"/>
      <c r="G97" s="142"/>
      <c r="H97" s="142"/>
      <c r="I97" s="142"/>
      <c r="J97" s="143">
        <f>J146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146</v>
      </c>
      <c r="E98" s="146"/>
      <c r="F98" s="146"/>
      <c r="G98" s="146"/>
      <c r="H98" s="146"/>
      <c r="I98" s="146"/>
      <c r="J98" s="147">
        <f>J147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147</v>
      </c>
      <c r="E99" s="146"/>
      <c r="F99" s="146"/>
      <c r="G99" s="146"/>
      <c r="H99" s="146"/>
      <c r="I99" s="146"/>
      <c r="J99" s="147">
        <f>J176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148</v>
      </c>
      <c r="E100" s="146"/>
      <c r="F100" s="146"/>
      <c r="G100" s="146"/>
      <c r="H100" s="146"/>
      <c r="I100" s="146"/>
      <c r="J100" s="147">
        <f>J231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149</v>
      </c>
      <c r="E101" s="146"/>
      <c r="F101" s="146"/>
      <c r="G101" s="146"/>
      <c r="H101" s="146"/>
      <c r="I101" s="146"/>
      <c r="J101" s="147">
        <f>J318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150</v>
      </c>
      <c r="E102" s="146"/>
      <c r="F102" s="146"/>
      <c r="G102" s="146"/>
      <c r="H102" s="146"/>
      <c r="I102" s="146"/>
      <c r="J102" s="147">
        <f>J494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151</v>
      </c>
      <c r="E103" s="146"/>
      <c r="F103" s="146"/>
      <c r="G103" s="146"/>
      <c r="H103" s="146"/>
      <c r="I103" s="146"/>
      <c r="J103" s="147">
        <f>J507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152</v>
      </c>
      <c r="E104" s="146"/>
      <c r="F104" s="146"/>
      <c r="G104" s="146"/>
      <c r="H104" s="146"/>
      <c r="I104" s="146"/>
      <c r="J104" s="147">
        <f>J600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153</v>
      </c>
      <c r="E105" s="146"/>
      <c r="F105" s="146"/>
      <c r="G105" s="146"/>
      <c r="H105" s="146"/>
      <c r="I105" s="146"/>
      <c r="J105" s="147">
        <f>J678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154</v>
      </c>
      <c r="E106" s="142"/>
      <c r="F106" s="142"/>
      <c r="G106" s="142"/>
      <c r="H106" s="142"/>
      <c r="I106" s="142"/>
      <c r="J106" s="143">
        <f>J680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155</v>
      </c>
      <c r="E107" s="146"/>
      <c r="F107" s="146"/>
      <c r="G107" s="146"/>
      <c r="H107" s="146"/>
      <c r="I107" s="146"/>
      <c r="J107" s="147">
        <f>J681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156</v>
      </c>
      <c r="E108" s="146"/>
      <c r="F108" s="146"/>
      <c r="G108" s="146"/>
      <c r="H108" s="146"/>
      <c r="I108" s="146"/>
      <c r="J108" s="147">
        <f>J750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157</v>
      </c>
      <c r="E109" s="146"/>
      <c r="F109" s="146"/>
      <c r="G109" s="146"/>
      <c r="H109" s="146"/>
      <c r="I109" s="146"/>
      <c r="J109" s="147">
        <f>J829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158</v>
      </c>
      <c r="E110" s="146"/>
      <c r="F110" s="146"/>
      <c r="G110" s="146"/>
      <c r="H110" s="146"/>
      <c r="I110" s="146"/>
      <c r="J110" s="147">
        <f>J917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159</v>
      </c>
      <c r="E111" s="146"/>
      <c r="F111" s="146"/>
      <c r="G111" s="146"/>
      <c r="H111" s="146"/>
      <c r="I111" s="146"/>
      <c r="J111" s="147">
        <f>J926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160</v>
      </c>
      <c r="E112" s="146"/>
      <c r="F112" s="146"/>
      <c r="G112" s="146"/>
      <c r="H112" s="146"/>
      <c r="I112" s="146"/>
      <c r="J112" s="147">
        <f>J928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161</v>
      </c>
      <c r="E113" s="146"/>
      <c r="F113" s="146"/>
      <c r="G113" s="146"/>
      <c r="H113" s="146"/>
      <c r="I113" s="146"/>
      <c r="J113" s="147">
        <f>J982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4"/>
      <c r="C114" s="10"/>
      <c r="D114" s="145" t="s">
        <v>162</v>
      </c>
      <c r="E114" s="146"/>
      <c r="F114" s="146"/>
      <c r="G114" s="146"/>
      <c r="H114" s="146"/>
      <c r="I114" s="146"/>
      <c r="J114" s="147">
        <f>J1012</f>
        <v>0</v>
      </c>
      <c r="K114" s="10"/>
      <c r="L114" s="14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4"/>
      <c r="C115" s="10"/>
      <c r="D115" s="145" t="s">
        <v>163</v>
      </c>
      <c r="E115" s="146"/>
      <c r="F115" s="146"/>
      <c r="G115" s="146"/>
      <c r="H115" s="146"/>
      <c r="I115" s="146"/>
      <c r="J115" s="147">
        <f>J1094</f>
        <v>0</v>
      </c>
      <c r="K115" s="10"/>
      <c r="L115" s="14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4"/>
      <c r="C116" s="10"/>
      <c r="D116" s="145" t="s">
        <v>164</v>
      </c>
      <c r="E116" s="146"/>
      <c r="F116" s="146"/>
      <c r="G116" s="146"/>
      <c r="H116" s="146"/>
      <c r="I116" s="146"/>
      <c r="J116" s="147">
        <f>J1103</f>
        <v>0</v>
      </c>
      <c r="K116" s="10"/>
      <c r="L116" s="14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4"/>
      <c r="C117" s="10"/>
      <c r="D117" s="145" t="s">
        <v>165</v>
      </c>
      <c r="E117" s="146"/>
      <c r="F117" s="146"/>
      <c r="G117" s="146"/>
      <c r="H117" s="146"/>
      <c r="I117" s="146"/>
      <c r="J117" s="147">
        <f>J1139</f>
        <v>0</v>
      </c>
      <c r="K117" s="10"/>
      <c r="L117" s="14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4"/>
      <c r="C118" s="10"/>
      <c r="D118" s="145" t="s">
        <v>166</v>
      </c>
      <c r="E118" s="146"/>
      <c r="F118" s="146"/>
      <c r="G118" s="146"/>
      <c r="H118" s="146"/>
      <c r="I118" s="146"/>
      <c r="J118" s="147">
        <f>J1188</f>
        <v>0</v>
      </c>
      <c r="K118" s="10"/>
      <c r="L118" s="14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4"/>
      <c r="C119" s="10"/>
      <c r="D119" s="145" t="s">
        <v>167</v>
      </c>
      <c r="E119" s="146"/>
      <c r="F119" s="146"/>
      <c r="G119" s="146"/>
      <c r="H119" s="146"/>
      <c r="I119" s="146"/>
      <c r="J119" s="147">
        <f>J1235</f>
        <v>0</v>
      </c>
      <c r="K119" s="10"/>
      <c r="L119" s="14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4"/>
      <c r="C120" s="10"/>
      <c r="D120" s="145" t="s">
        <v>168</v>
      </c>
      <c r="E120" s="146"/>
      <c r="F120" s="146"/>
      <c r="G120" s="146"/>
      <c r="H120" s="146"/>
      <c r="I120" s="146"/>
      <c r="J120" s="147">
        <f>J1271</f>
        <v>0</v>
      </c>
      <c r="K120" s="10"/>
      <c r="L120" s="14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4"/>
      <c r="C121" s="10"/>
      <c r="D121" s="145" t="s">
        <v>169</v>
      </c>
      <c r="E121" s="146"/>
      <c r="F121" s="146"/>
      <c r="G121" s="146"/>
      <c r="H121" s="146"/>
      <c r="I121" s="146"/>
      <c r="J121" s="147">
        <f>J1290</f>
        <v>0</v>
      </c>
      <c r="K121" s="10"/>
      <c r="L121" s="14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44"/>
      <c r="C122" s="10"/>
      <c r="D122" s="145" t="s">
        <v>170</v>
      </c>
      <c r="E122" s="146"/>
      <c r="F122" s="146"/>
      <c r="G122" s="146"/>
      <c r="H122" s="146"/>
      <c r="I122" s="146"/>
      <c r="J122" s="147">
        <f>J1318</f>
        <v>0</v>
      </c>
      <c r="K122" s="10"/>
      <c r="L122" s="14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44"/>
      <c r="C123" s="10"/>
      <c r="D123" s="145" t="s">
        <v>171</v>
      </c>
      <c r="E123" s="146"/>
      <c r="F123" s="146"/>
      <c r="G123" s="146"/>
      <c r="H123" s="146"/>
      <c r="I123" s="146"/>
      <c r="J123" s="147">
        <f>J1329</f>
        <v>0</v>
      </c>
      <c r="K123" s="10"/>
      <c r="L123" s="144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40"/>
      <c r="C124" s="9"/>
      <c r="D124" s="141" t="s">
        <v>172</v>
      </c>
      <c r="E124" s="142"/>
      <c r="F124" s="142"/>
      <c r="G124" s="142"/>
      <c r="H124" s="142"/>
      <c r="I124" s="142"/>
      <c r="J124" s="143">
        <f>J1338</f>
        <v>0</v>
      </c>
      <c r="K124" s="9"/>
      <c r="L124" s="14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44"/>
      <c r="C125" s="10"/>
      <c r="D125" s="145" t="s">
        <v>173</v>
      </c>
      <c r="E125" s="146"/>
      <c r="F125" s="146"/>
      <c r="G125" s="146"/>
      <c r="H125" s="146"/>
      <c r="I125" s="146"/>
      <c r="J125" s="147">
        <f>J1339</f>
        <v>0</v>
      </c>
      <c r="K125" s="10"/>
      <c r="L125" s="144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31" s="2" customFormat="1" ht="6.96" customHeight="1">
      <c r="A131" s="38"/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4.96" customHeight="1">
      <c r="A132" s="38"/>
      <c r="B132" s="39"/>
      <c r="C132" s="23" t="s">
        <v>174</v>
      </c>
      <c r="D132" s="38"/>
      <c r="E132" s="38"/>
      <c r="F132" s="38"/>
      <c r="G132" s="38"/>
      <c r="H132" s="38"/>
      <c r="I132" s="38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16</v>
      </c>
      <c r="D134" s="38"/>
      <c r="E134" s="38"/>
      <c r="F134" s="38"/>
      <c r="G134" s="38"/>
      <c r="H134" s="38"/>
      <c r="I134" s="38"/>
      <c r="J134" s="38"/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38"/>
      <c r="D135" s="38"/>
      <c r="E135" s="121" t="str">
        <f>E7</f>
        <v>BODARCHITEKTI202401 - KODUS Kamenice - druhá etapa-16.3.25</v>
      </c>
      <c r="F135" s="32"/>
      <c r="G135" s="32"/>
      <c r="H135" s="32"/>
      <c r="I135" s="38"/>
      <c r="J135" s="38"/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138</v>
      </c>
      <c r="D136" s="38"/>
      <c r="E136" s="38"/>
      <c r="F136" s="38"/>
      <c r="G136" s="38"/>
      <c r="H136" s="38"/>
      <c r="I136" s="38"/>
      <c r="J136" s="38"/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38"/>
      <c r="D137" s="38"/>
      <c r="E137" s="67" t="str">
        <f>E9</f>
        <v xml:space="preserve">a - Stavební část  Bytový...</v>
      </c>
      <c r="F137" s="38"/>
      <c r="G137" s="38"/>
      <c r="H137" s="38"/>
      <c r="I137" s="38"/>
      <c r="J137" s="38"/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38"/>
      <c r="D138" s="38"/>
      <c r="E138" s="38"/>
      <c r="F138" s="38"/>
      <c r="G138" s="38"/>
      <c r="H138" s="38"/>
      <c r="I138" s="38"/>
      <c r="J138" s="38"/>
      <c r="K138" s="38"/>
      <c r="L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20</v>
      </c>
      <c r="D139" s="38"/>
      <c r="E139" s="38"/>
      <c r="F139" s="27" t="str">
        <f>F12</f>
        <v xml:space="preserve"> </v>
      </c>
      <c r="G139" s="38"/>
      <c r="H139" s="38"/>
      <c r="I139" s="32" t="s">
        <v>22</v>
      </c>
      <c r="J139" s="69" t="str">
        <f>IF(J12="","",J12)</f>
        <v>10. 3. 2025</v>
      </c>
      <c r="K139" s="38"/>
      <c r="L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38"/>
      <c r="D140" s="38"/>
      <c r="E140" s="38"/>
      <c r="F140" s="38"/>
      <c r="G140" s="38"/>
      <c r="H140" s="38"/>
      <c r="I140" s="38"/>
      <c r="J140" s="38"/>
      <c r="K140" s="38"/>
      <c r="L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24</v>
      </c>
      <c r="D141" s="38"/>
      <c r="E141" s="38"/>
      <c r="F141" s="27" t="str">
        <f>E15</f>
        <v xml:space="preserve"> </v>
      </c>
      <c r="G141" s="38"/>
      <c r="H141" s="38"/>
      <c r="I141" s="32" t="s">
        <v>29</v>
      </c>
      <c r="J141" s="36" t="str">
        <f>E21</f>
        <v xml:space="preserve"> </v>
      </c>
      <c r="K141" s="38"/>
      <c r="L141" s="55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27</v>
      </c>
      <c r="D142" s="38"/>
      <c r="E142" s="38"/>
      <c r="F142" s="27" t="str">
        <f>IF(E18="","",E18)</f>
        <v>Vyplň údaj</v>
      </c>
      <c r="G142" s="38"/>
      <c r="H142" s="38"/>
      <c r="I142" s="32" t="s">
        <v>31</v>
      </c>
      <c r="J142" s="36" t="str">
        <f>E24</f>
        <v xml:space="preserve"> </v>
      </c>
      <c r="K142" s="38"/>
      <c r="L142" s="55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0.32" customHeight="1">
      <c r="A143" s="38"/>
      <c r="B143" s="39"/>
      <c r="C143" s="38"/>
      <c r="D143" s="38"/>
      <c r="E143" s="38"/>
      <c r="F143" s="38"/>
      <c r="G143" s="38"/>
      <c r="H143" s="38"/>
      <c r="I143" s="38"/>
      <c r="J143" s="38"/>
      <c r="K143" s="38"/>
      <c r="L143" s="55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11" customFormat="1" ht="29.28" customHeight="1">
      <c r="A144" s="148"/>
      <c r="B144" s="149"/>
      <c r="C144" s="150" t="s">
        <v>175</v>
      </c>
      <c r="D144" s="151" t="s">
        <v>58</v>
      </c>
      <c r="E144" s="151" t="s">
        <v>54</v>
      </c>
      <c r="F144" s="151" t="s">
        <v>55</v>
      </c>
      <c r="G144" s="151" t="s">
        <v>176</v>
      </c>
      <c r="H144" s="151" t="s">
        <v>177</v>
      </c>
      <c r="I144" s="151" t="s">
        <v>178</v>
      </c>
      <c r="J144" s="152" t="s">
        <v>142</v>
      </c>
      <c r="K144" s="153" t="s">
        <v>179</v>
      </c>
      <c r="L144" s="154"/>
      <c r="M144" s="86" t="s">
        <v>1</v>
      </c>
      <c r="N144" s="87" t="s">
        <v>37</v>
      </c>
      <c r="O144" s="87" t="s">
        <v>180</v>
      </c>
      <c r="P144" s="87" t="s">
        <v>181</v>
      </c>
      <c r="Q144" s="87" t="s">
        <v>182</v>
      </c>
      <c r="R144" s="87" t="s">
        <v>183</v>
      </c>
      <c r="S144" s="87" t="s">
        <v>184</v>
      </c>
      <c r="T144" s="88" t="s">
        <v>185</v>
      </c>
      <c r="U144" s="148"/>
      <c r="V144" s="148"/>
      <c r="W144" s="148"/>
      <c r="X144" s="148"/>
      <c r="Y144" s="148"/>
      <c r="Z144" s="148"/>
      <c r="AA144" s="148"/>
      <c r="AB144" s="148"/>
      <c r="AC144" s="148"/>
      <c r="AD144" s="148"/>
      <c r="AE144" s="148"/>
    </row>
    <row r="145" s="2" customFormat="1" ht="22.8" customHeight="1">
      <c r="A145" s="38"/>
      <c r="B145" s="39"/>
      <c r="C145" s="93" t="s">
        <v>186</v>
      </c>
      <c r="D145" s="38"/>
      <c r="E145" s="38"/>
      <c r="F145" s="38"/>
      <c r="G145" s="38"/>
      <c r="H145" s="38"/>
      <c r="I145" s="38"/>
      <c r="J145" s="155">
        <f>BK145</f>
        <v>0</v>
      </c>
      <c r="K145" s="38"/>
      <c r="L145" s="39"/>
      <c r="M145" s="89"/>
      <c r="N145" s="73"/>
      <c r="O145" s="90"/>
      <c r="P145" s="156">
        <f>P146+P680+P1338</f>
        <v>0</v>
      </c>
      <c r="Q145" s="90"/>
      <c r="R145" s="156">
        <f>R146+R680+R1338</f>
        <v>0.012416000000000002</v>
      </c>
      <c r="S145" s="90"/>
      <c r="T145" s="157">
        <f>T146+T680+T1338</f>
        <v>0.055040000000000006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72</v>
      </c>
      <c r="AU145" s="19" t="s">
        <v>144</v>
      </c>
      <c r="BK145" s="158">
        <f>BK146+BK680+BK1338</f>
        <v>0</v>
      </c>
    </row>
    <row r="146" s="12" customFormat="1" ht="25.92" customHeight="1">
      <c r="A146" s="12"/>
      <c r="B146" s="159"/>
      <c r="C146" s="12"/>
      <c r="D146" s="160" t="s">
        <v>72</v>
      </c>
      <c r="E146" s="161" t="s">
        <v>187</v>
      </c>
      <c r="F146" s="161" t="s">
        <v>188</v>
      </c>
      <c r="G146" s="12"/>
      <c r="H146" s="12"/>
      <c r="I146" s="162"/>
      <c r="J146" s="163">
        <f>BK146</f>
        <v>0</v>
      </c>
      <c r="K146" s="12"/>
      <c r="L146" s="159"/>
      <c r="M146" s="164"/>
      <c r="N146" s="165"/>
      <c r="O146" s="165"/>
      <c r="P146" s="166">
        <f>P147+P176+P231+P318+P494+P507+P600+P678</f>
        <v>0</v>
      </c>
      <c r="Q146" s="165"/>
      <c r="R146" s="166">
        <f>R147+R176+R231+R318+R494+R507+R600+R678</f>
        <v>0.012416000000000002</v>
      </c>
      <c r="S146" s="165"/>
      <c r="T146" s="167">
        <f>T147+T176+T231+T318+T494+T507+T600+T678</f>
        <v>0.055040000000000006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0" t="s">
        <v>80</v>
      </c>
      <c r="AT146" s="168" t="s">
        <v>72</v>
      </c>
      <c r="AU146" s="168" t="s">
        <v>73</v>
      </c>
      <c r="AY146" s="160" t="s">
        <v>189</v>
      </c>
      <c r="BK146" s="169">
        <f>BK147+BK176+BK231+BK318+BK494+BK507+BK600+BK678</f>
        <v>0</v>
      </c>
    </row>
    <row r="147" s="12" customFormat="1" ht="22.8" customHeight="1">
      <c r="A147" s="12"/>
      <c r="B147" s="159"/>
      <c r="C147" s="12"/>
      <c r="D147" s="160" t="s">
        <v>72</v>
      </c>
      <c r="E147" s="170" t="s">
        <v>80</v>
      </c>
      <c r="F147" s="170" t="s">
        <v>190</v>
      </c>
      <c r="G147" s="12"/>
      <c r="H147" s="12"/>
      <c r="I147" s="162"/>
      <c r="J147" s="171">
        <f>BK147</f>
        <v>0</v>
      </c>
      <c r="K147" s="12"/>
      <c r="L147" s="159"/>
      <c r="M147" s="164"/>
      <c r="N147" s="165"/>
      <c r="O147" s="165"/>
      <c r="P147" s="166">
        <f>SUM(P148:P175)</f>
        <v>0</v>
      </c>
      <c r="Q147" s="165"/>
      <c r="R147" s="166">
        <f>SUM(R148:R175)</f>
        <v>0</v>
      </c>
      <c r="S147" s="165"/>
      <c r="T147" s="167">
        <f>SUM(T148:T175)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0" t="s">
        <v>80</v>
      </c>
      <c r="AT147" s="168" t="s">
        <v>72</v>
      </c>
      <c r="AU147" s="168" t="s">
        <v>80</v>
      </c>
      <c r="AY147" s="160" t="s">
        <v>189</v>
      </c>
      <c r="BK147" s="169">
        <f>SUM(BK148:BK175)</f>
        <v>0</v>
      </c>
    </row>
    <row r="148" s="2" customFormat="1" ht="49.05" customHeight="1">
      <c r="A148" s="38"/>
      <c r="B148" s="172"/>
      <c r="C148" s="173" t="s">
        <v>80</v>
      </c>
      <c r="D148" s="173" t="s">
        <v>191</v>
      </c>
      <c r="E148" s="174" t="s">
        <v>192</v>
      </c>
      <c r="F148" s="175" t="s">
        <v>193</v>
      </c>
      <c r="G148" s="176" t="s">
        <v>194</v>
      </c>
      <c r="H148" s="177">
        <v>59.826000000000001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104</v>
      </c>
      <c r="AT148" s="185" t="s">
        <v>191</v>
      </c>
      <c r="AU148" s="185" t="s">
        <v>82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104</v>
      </c>
      <c r="BM148" s="185" t="s">
        <v>82</v>
      </c>
    </row>
    <row r="149" s="13" customFormat="1">
      <c r="A149" s="13"/>
      <c r="B149" s="187"/>
      <c r="C149" s="13"/>
      <c r="D149" s="188" t="s">
        <v>195</v>
      </c>
      <c r="E149" s="189" t="s">
        <v>1</v>
      </c>
      <c r="F149" s="190" t="s">
        <v>196</v>
      </c>
      <c r="G149" s="13"/>
      <c r="H149" s="189" t="s">
        <v>1</v>
      </c>
      <c r="I149" s="191"/>
      <c r="J149" s="13"/>
      <c r="K149" s="13"/>
      <c r="L149" s="187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195</v>
      </c>
      <c r="AU149" s="189" t="s">
        <v>82</v>
      </c>
      <c r="AV149" s="13" t="s">
        <v>80</v>
      </c>
      <c r="AW149" s="13" t="s">
        <v>30</v>
      </c>
      <c r="AX149" s="13" t="s">
        <v>73</v>
      </c>
      <c r="AY149" s="189" t="s">
        <v>189</v>
      </c>
    </row>
    <row r="150" s="14" customFormat="1">
      <c r="A150" s="14"/>
      <c r="B150" s="195"/>
      <c r="C150" s="14"/>
      <c r="D150" s="188" t="s">
        <v>195</v>
      </c>
      <c r="E150" s="196" t="s">
        <v>1</v>
      </c>
      <c r="F150" s="197" t="s">
        <v>197</v>
      </c>
      <c r="G150" s="14"/>
      <c r="H150" s="198">
        <v>44.868000000000002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195</v>
      </c>
      <c r="AU150" s="196" t="s">
        <v>82</v>
      </c>
      <c r="AV150" s="14" t="s">
        <v>82</v>
      </c>
      <c r="AW150" s="14" t="s">
        <v>30</v>
      </c>
      <c r="AX150" s="14" t="s">
        <v>73</v>
      </c>
      <c r="AY150" s="196" t="s">
        <v>189</v>
      </c>
    </row>
    <row r="151" s="13" customFormat="1">
      <c r="A151" s="13"/>
      <c r="B151" s="187"/>
      <c r="C151" s="13"/>
      <c r="D151" s="188" t="s">
        <v>195</v>
      </c>
      <c r="E151" s="189" t="s">
        <v>1</v>
      </c>
      <c r="F151" s="190" t="s">
        <v>198</v>
      </c>
      <c r="G151" s="13"/>
      <c r="H151" s="189" t="s">
        <v>1</v>
      </c>
      <c r="I151" s="191"/>
      <c r="J151" s="13"/>
      <c r="K151" s="13"/>
      <c r="L151" s="187"/>
      <c r="M151" s="192"/>
      <c r="N151" s="193"/>
      <c r="O151" s="193"/>
      <c r="P151" s="193"/>
      <c r="Q151" s="193"/>
      <c r="R151" s="193"/>
      <c r="S151" s="193"/>
      <c r="T151" s="19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9" t="s">
        <v>195</v>
      </c>
      <c r="AU151" s="189" t="s">
        <v>82</v>
      </c>
      <c r="AV151" s="13" t="s">
        <v>80</v>
      </c>
      <c r="AW151" s="13" t="s">
        <v>30</v>
      </c>
      <c r="AX151" s="13" t="s">
        <v>73</v>
      </c>
      <c r="AY151" s="189" t="s">
        <v>189</v>
      </c>
    </row>
    <row r="152" s="14" customFormat="1">
      <c r="A152" s="14"/>
      <c r="B152" s="195"/>
      <c r="C152" s="14"/>
      <c r="D152" s="188" t="s">
        <v>195</v>
      </c>
      <c r="E152" s="196" t="s">
        <v>1</v>
      </c>
      <c r="F152" s="197" t="s">
        <v>199</v>
      </c>
      <c r="G152" s="14"/>
      <c r="H152" s="198">
        <v>14.958</v>
      </c>
      <c r="I152" s="199"/>
      <c r="J152" s="14"/>
      <c r="K152" s="14"/>
      <c r="L152" s="195"/>
      <c r="M152" s="200"/>
      <c r="N152" s="201"/>
      <c r="O152" s="201"/>
      <c r="P152" s="201"/>
      <c r="Q152" s="201"/>
      <c r="R152" s="201"/>
      <c r="S152" s="201"/>
      <c r="T152" s="20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6" t="s">
        <v>195</v>
      </c>
      <c r="AU152" s="196" t="s">
        <v>82</v>
      </c>
      <c r="AV152" s="14" t="s">
        <v>82</v>
      </c>
      <c r="AW152" s="14" t="s">
        <v>30</v>
      </c>
      <c r="AX152" s="14" t="s">
        <v>73</v>
      </c>
      <c r="AY152" s="196" t="s">
        <v>189</v>
      </c>
    </row>
    <row r="153" s="15" customFormat="1">
      <c r="A153" s="15"/>
      <c r="B153" s="203"/>
      <c r="C153" s="15"/>
      <c r="D153" s="188" t="s">
        <v>195</v>
      </c>
      <c r="E153" s="204" t="s">
        <v>1</v>
      </c>
      <c r="F153" s="205" t="s">
        <v>200</v>
      </c>
      <c r="G153" s="15"/>
      <c r="H153" s="206">
        <v>59.826000000000001</v>
      </c>
      <c r="I153" s="207"/>
      <c r="J153" s="15"/>
      <c r="K153" s="15"/>
      <c r="L153" s="203"/>
      <c r="M153" s="208"/>
      <c r="N153" s="209"/>
      <c r="O153" s="209"/>
      <c r="P153" s="209"/>
      <c r="Q153" s="209"/>
      <c r="R153" s="209"/>
      <c r="S153" s="209"/>
      <c r="T153" s="21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4" t="s">
        <v>195</v>
      </c>
      <c r="AU153" s="204" t="s">
        <v>82</v>
      </c>
      <c r="AV153" s="15" t="s">
        <v>104</v>
      </c>
      <c r="AW153" s="15" t="s">
        <v>30</v>
      </c>
      <c r="AX153" s="15" t="s">
        <v>80</v>
      </c>
      <c r="AY153" s="204" t="s">
        <v>189</v>
      </c>
    </row>
    <row r="154" s="2" customFormat="1" ht="49.05" customHeight="1">
      <c r="A154" s="38"/>
      <c r="B154" s="172"/>
      <c r="C154" s="173" t="s">
        <v>82</v>
      </c>
      <c r="D154" s="173" t="s">
        <v>191</v>
      </c>
      <c r="E154" s="174" t="s">
        <v>201</v>
      </c>
      <c r="F154" s="175" t="s">
        <v>202</v>
      </c>
      <c r="G154" s="176" t="s">
        <v>194</v>
      </c>
      <c r="H154" s="177">
        <v>202.88900000000001</v>
      </c>
      <c r="I154" s="178"/>
      <c r="J154" s="179">
        <f>ROUND(I154*H154,2)</f>
        <v>0</v>
      </c>
      <c r="K154" s="180"/>
      <c r="L154" s="39"/>
      <c r="M154" s="181" t="s">
        <v>1</v>
      </c>
      <c r="N154" s="182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104</v>
      </c>
      <c r="AT154" s="185" t="s">
        <v>191</v>
      </c>
      <c r="AU154" s="185" t="s">
        <v>82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104</v>
      </c>
      <c r="BM154" s="185" t="s">
        <v>104</v>
      </c>
    </row>
    <row r="155" s="14" customFormat="1">
      <c r="A155" s="14"/>
      <c r="B155" s="195"/>
      <c r="C155" s="14"/>
      <c r="D155" s="188" t="s">
        <v>195</v>
      </c>
      <c r="E155" s="196" t="s">
        <v>1</v>
      </c>
      <c r="F155" s="197" t="s">
        <v>203</v>
      </c>
      <c r="G155" s="14"/>
      <c r="H155" s="198">
        <v>202.88900000000001</v>
      </c>
      <c r="I155" s="199"/>
      <c r="J155" s="14"/>
      <c r="K155" s="14"/>
      <c r="L155" s="195"/>
      <c r="M155" s="200"/>
      <c r="N155" s="201"/>
      <c r="O155" s="201"/>
      <c r="P155" s="201"/>
      <c r="Q155" s="201"/>
      <c r="R155" s="201"/>
      <c r="S155" s="201"/>
      <c r="T155" s="20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6" t="s">
        <v>195</v>
      </c>
      <c r="AU155" s="196" t="s">
        <v>82</v>
      </c>
      <c r="AV155" s="14" t="s">
        <v>82</v>
      </c>
      <c r="AW155" s="14" t="s">
        <v>30</v>
      </c>
      <c r="AX155" s="14" t="s">
        <v>73</v>
      </c>
      <c r="AY155" s="196" t="s">
        <v>189</v>
      </c>
    </row>
    <row r="156" s="15" customFormat="1">
      <c r="A156" s="15"/>
      <c r="B156" s="203"/>
      <c r="C156" s="15"/>
      <c r="D156" s="188" t="s">
        <v>195</v>
      </c>
      <c r="E156" s="204" t="s">
        <v>1</v>
      </c>
      <c r="F156" s="205" t="s">
        <v>200</v>
      </c>
      <c r="G156" s="15"/>
      <c r="H156" s="206">
        <v>202.88900000000001</v>
      </c>
      <c r="I156" s="207"/>
      <c r="J156" s="15"/>
      <c r="K156" s="15"/>
      <c r="L156" s="203"/>
      <c r="M156" s="208"/>
      <c r="N156" s="209"/>
      <c r="O156" s="209"/>
      <c r="P156" s="209"/>
      <c r="Q156" s="209"/>
      <c r="R156" s="209"/>
      <c r="S156" s="209"/>
      <c r="T156" s="21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4" t="s">
        <v>195</v>
      </c>
      <c r="AU156" s="204" t="s">
        <v>82</v>
      </c>
      <c r="AV156" s="15" t="s">
        <v>104</v>
      </c>
      <c r="AW156" s="15" t="s">
        <v>30</v>
      </c>
      <c r="AX156" s="15" t="s">
        <v>80</v>
      </c>
      <c r="AY156" s="204" t="s">
        <v>189</v>
      </c>
    </row>
    <row r="157" s="2" customFormat="1" ht="62.7" customHeight="1">
      <c r="A157" s="38"/>
      <c r="B157" s="172"/>
      <c r="C157" s="173" t="s">
        <v>101</v>
      </c>
      <c r="D157" s="173" t="s">
        <v>191</v>
      </c>
      <c r="E157" s="174" t="s">
        <v>204</v>
      </c>
      <c r="F157" s="175" t="s">
        <v>205</v>
      </c>
      <c r="G157" s="176" t="s">
        <v>194</v>
      </c>
      <c r="H157" s="177">
        <v>88.391999999999996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104</v>
      </c>
      <c r="AT157" s="185" t="s">
        <v>191</v>
      </c>
      <c r="AU157" s="185" t="s">
        <v>82</v>
      </c>
      <c r="AY157" s="19" t="s">
        <v>189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104</v>
      </c>
      <c r="BM157" s="185" t="s">
        <v>110</v>
      </c>
    </row>
    <row r="158" s="13" customFormat="1">
      <c r="A158" s="13"/>
      <c r="B158" s="187"/>
      <c r="C158" s="13"/>
      <c r="D158" s="188" t="s">
        <v>195</v>
      </c>
      <c r="E158" s="189" t="s">
        <v>1</v>
      </c>
      <c r="F158" s="190" t="s">
        <v>206</v>
      </c>
      <c r="G158" s="13"/>
      <c r="H158" s="189" t="s">
        <v>1</v>
      </c>
      <c r="I158" s="191"/>
      <c r="J158" s="13"/>
      <c r="K158" s="13"/>
      <c r="L158" s="187"/>
      <c r="M158" s="192"/>
      <c r="N158" s="193"/>
      <c r="O158" s="193"/>
      <c r="P158" s="193"/>
      <c r="Q158" s="193"/>
      <c r="R158" s="193"/>
      <c r="S158" s="193"/>
      <c r="T158" s="19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9" t="s">
        <v>195</v>
      </c>
      <c r="AU158" s="189" t="s">
        <v>82</v>
      </c>
      <c r="AV158" s="13" t="s">
        <v>80</v>
      </c>
      <c r="AW158" s="13" t="s">
        <v>30</v>
      </c>
      <c r="AX158" s="13" t="s">
        <v>73</v>
      </c>
      <c r="AY158" s="189" t="s">
        <v>189</v>
      </c>
    </row>
    <row r="159" s="14" customFormat="1">
      <c r="A159" s="14"/>
      <c r="B159" s="195"/>
      <c r="C159" s="14"/>
      <c r="D159" s="188" t="s">
        <v>195</v>
      </c>
      <c r="E159" s="196" t="s">
        <v>1</v>
      </c>
      <c r="F159" s="197" t="s">
        <v>207</v>
      </c>
      <c r="G159" s="14"/>
      <c r="H159" s="198">
        <v>-41.877000000000002</v>
      </c>
      <c r="I159" s="199"/>
      <c r="J159" s="14"/>
      <c r="K159" s="14"/>
      <c r="L159" s="195"/>
      <c r="M159" s="200"/>
      <c r="N159" s="201"/>
      <c r="O159" s="201"/>
      <c r="P159" s="201"/>
      <c r="Q159" s="201"/>
      <c r="R159" s="201"/>
      <c r="S159" s="201"/>
      <c r="T159" s="20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6" t="s">
        <v>195</v>
      </c>
      <c r="AU159" s="196" t="s">
        <v>82</v>
      </c>
      <c r="AV159" s="14" t="s">
        <v>82</v>
      </c>
      <c r="AW159" s="14" t="s">
        <v>30</v>
      </c>
      <c r="AX159" s="14" t="s">
        <v>73</v>
      </c>
      <c r="AY159" s="196" t="s">
        <v>189</v>
      </c>
    </row>
    <row r="160" s="14" customFormat="1">
      <c r="A160" s="14"/>
      <c r="B160" s="195"/>
      <c r="C160" s="14"/>
      <c r="D160" s="188" t="s">
        <v>195</v>
      </c>
      <c r="E160" s="196" t="s">
        <v>1</v>
      </c>
      <c r="F160" s="197" t="s">
        <v>208</v>
      </c>
      <c r="G160" s="14"/>
      <c r="H160" s="198">
        <v>115.30500000000001</v>
      </c>
      <c r="I160" s="199"/>
      <c r="J160" s="14"/>
      <c r="K160" s="14"/>
      <c r="L160" s="195"/>
      <c r="M160" s="200"/>
      <c r="N160" s="201"/>
      <c r="O160" s="201"/>
      <c r="P160" s="201"/>
      <c r="Q160" s="201"/>
      <c r="R160" s="201"/>
      <c r="S160" s="201"/>
      <c r="T160" s="20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6" t="s">
        <v>195</v>
      </c>
      <c r="AU160" s="196" t="s">
        <v>82</v>
      </c>
      <c r="AV160" s="14" t="s">
        <v>82</v>
      </c>
      <c r="AW160" s="14" t="s">
        <v>30</v>
      </c>
      <c r="AX160" s="14" t="s">
        <v>73</v>
      </c>
      <c r="AY160" s="196" t="s">
        <v>189</v>
      </c>
    </row>
    <row r="161" s="14" customFormat="1">
      <c r="A161" s="14"/>
      <c r="B161" s="195"/>
      <c r="C161" s="14"/>
      <c r="D161" s="188" t="s">
        <v>195</v>
      </c>
      <c r="E161" s="196" t="s">
        <v>1</v>
      </c>
      <c r="F161" s="197" t="s">
        <v>209</v>
      </c>
      <c r="G161" s="14"/>
      <c r="H161" s="198">
        <v>14.964</v>
      </c>
      <c r="I161" s="199"/>
      <c r="J161" s="14"/>
      <c r="K161" s="14"/>
      <c r="L161" s="195"/>
      <c r="M161" s="200"/>
      <c r="N161" s="201"/>
      <c r="O161" s="201"/>
      <c r="P161" s="201"/>
      <c r="Q161" s="201"/>
      <c r="R161" s="201"/>
      <c r="S161" s="201"/>
      <c r="T161" s="20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6" t="s">
        <v>195</v>
      </c>
      <c r="AU161" s="196" t="s">
        <v>82</v>
      </c>
      <c r="AV161" s="14" t="s">
        <v>82</v>
      </c>
      <c r="AW161" s="14" t="s">
        <v>30</v>
      </c>
      <c r="AX161" s="14" t="s">
        <v>73</v>
      </c>
      <c r="AY161" s="196" t="s">
        <v>189</v>
      </c>
    </row>
    <row r="162" s="15" customFormat="1">
      <c r="A162" s="15"/>
      <c r="B162" s="203"/>
      <c r="C162" s="15"/>
      <c r="D162" s="188" t="s">
        <v>195</v>
      </c>
      <c r="E162" s="204" t="s">
        <v>1</v>
      </c>
      <c r="F162" s="205" t="s">
        <v>200</v>
      </c>
      <c r="G162" s="15"/>
      <c r="H162" s="206">
        <v>88.391999999999996</v>
      </c>
      <c r="I162" s="207"/>
      <c r="J162" s="15"/>
      <c r="K162" s="15"/>
      <c r="L162" s="203"/>
      <c r="M162" s="208"/>
      <c r="N162" s="209"/>
      <c r="O162" s="209"/>
      <c r="P162" s="209"/>
      <c r="Q162" s="209"/>
      <c r="R162" s="209"/>
      <c r="S162" s="209"/>
      <c r="T162" s="21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4" t="s">
        <v>195</v>
      </c>
      <c r="AU162" s="204" t="s">
        <v>82</v>
      </c>
      <c r="AV162" s="15" t="s">
        <v>104</v>
      </c>
      <c r="AW162" s="15" t="s">
        <v>30</v>
      </c>
      <c r="AX162" s="15" t="s">
        <v>80</v>
      </c>
      <c r="AY162" s="204" t="s">
        <v>189</v>
      </c>
    </row>
    <row r="163" s="2" customFormat="1" ht="44.25" customHeight="1">
      <c r="A163" s="38"/>
      <c r="B163" s="172"/>
      <c r="C163" s="173" t="s">
        <v>104</v>
      </c>
      <c r="D163" s="173" t="s">
        <v>191</v>
      </c>
      <c r="E163" s="174" t="s">
        <v>210</v>
      </c>
      <c r="F163" s="175" t="s">
        <v>211</v>
      </c>
      <c r="G163" s="176" t="s">
        <v>212</v>
      </c>
      <c r="H163" s="177">
        <v>159.106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38</v>
      </c>
      <c r="O163" s="77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104</v>
      </c>
      <c r="AT163" s="185" t="s">
        <v>191</v>
      </c>
      <c r="AU163" s="185" t="s">
        <v>82</v>
      </c>
      <c r="AY163" s="19" t="s">
        <v>189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80</v>
      </c>
      <c r="BK163" s="186">
        <f>ROUND(I163*H163,2)</f>
        <v>0</v>
      </c>
      <c r="BL163" s="19" t="s">
        <v>104</v>
      </c>
      <c r="BM163" s="185" t="s">
        <v>116</v>
      </c>
    </row>
    <row r="164" s="14" customFormat="1">
      <c r="A164" s="14"/>
      <c r="B164" s="195"/>
      <c r="C164" s="14"/>
      <c r="D164" s="188" t="s">
        <v>195</v>
      </c>
      <c r="E164" s="196" t="s">
        <v>1</v>
      </c>
      <c r="F164" s="197" t="s">
        <v>213</v>
      </c>
      <c r="G164" s="14"/>
      <c r="H164" s="198">
        <v>159.106</v>
      </c>
      <c r="I164" s="199"/>
      <c r="J164" s="14"/>
      <c r="K164" s="14"/>
      <c r="L164" s="195"/>
      <c r="M164" s="200"/>
      <c r="N164" s="201"/>
      <c r="O164" s="201"/>
      <c r="P164" s="201"/>
      <c r="Q164" s="201"/>
      <c r="R164" s="201"/>
      <c r="S164" s="201"/>
      <c r="T164" s="20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6" t="s">
        <v>195</v>
      </c>
      <c r="AU164" s="196" t="s">
        <v>82</v>
      </c>
      <c r="AV164" s="14" t="s">
        <v>82</v>
      </c>
      <c r="AW164" s="14" t="s">
        <v>30</v>
      </c>
      <c r="AX164" s="14" t="s">
        <v>73</v>
      </c>
      <c r="AY164" s="196" t="s">
        <v>189</v>
      </c>
    </row>
    <row r="165" s="15" customFormat="1">
      <c r="A165" s="15"/>
      <c r="B165" s="203"/>
      <c r="C165" s="15"/>
      <c r="D165" s="188" t="s">
        <v>195</v>
      </c>
      <c r="E165" s="204" t="s">
        <v>1</v>
      </c>
      <c r="F165" s="205" t="s">
        <v>200</v>
      </c>
      <c r="G165" s="15"/>
      <c r="H165" s="206">
        <v>159.106</v>
      </c>
      <c r="I165" s="207"/>
      <c r="J165" s="15"/>
      <c r="K165" s="15"/>
      <c r="L165" s="203"/>
      <c r="M165" s="208"/>
      <c r="N165" s="209"/>
      <c r="O165" s="209"/>
      <c r="P165" s="209"/>
      <c r="Q165" s="209"/>
      <c r="R165" s="209"/>
      <c r="S165" s="209"/>
      <c r="T165" s="21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4" t="s">
        <v>195</v>
      </c>
      <c r="AU165" s="204" t="s">
        <v>82</v>
      </c>
      <c r="AV165" s="15" t="s">
        <v>104</v>
      </c>
      <c r="AW165" s="15" t="s">
        <v>30</v>
      </c>
      <c r="AX165" s="15" t="s">
        <v>80</v>
      </c>
      <c r="AY165" s="204" t="s">
        <v>189</v>
      </c>
    </row>
    <row r="166" s="2" customFormat="1" ht="37.8" customHeight="1">
      <c r="A166" s="38"/>
      <c r="B166" s="172"/>
      <c r="C166" s="173" t="s">
        <v>107</v>
      </c>
      <c r="D166" s="173" t="s">
        <v>191</v>
      </c>
      <c r="E166" s="174" t="s">
        <v>214</v>
      </c>
      <c r="F166" s="175" t="s">
        <v>215</v>
      </c>
      <c r="G166" s="176" t="s">
        <v>194</v>
      </c>
      <c r="H166" s="177">
        <v>174.32300000000001</v>
      </c>
      <c r="I166" s="178"/>
      <c r="J166" s="179">
        <f>ROUND(I166*H166,2)</f>
        <v>0</v>
      </c>
      <c r="K166" s="180"/>
      <c r="L166" s="39"/>
      <c r="M166" s="181" t="s">
        <v>1</v>
      </c>
      <c r="N166" s="182" t="s">
        <v>38</v>
      </c>
      <c r="O166" s="77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104</v>
      </c>
      <c r="AT166" s="185" t="s">
        <v>191</v>
      </c>
      <c r="AU166" s="185" t="s">
        <v>82</v>
      </c>
      <c r="AY166" s="19" t="s">
        <v>189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80</v>
      </c>
      <c r="BK166" s="186">
        <f>ROUND(I166*H166,2)</f>
        <v>0</v>
      </c>
      <c r="BL166" s="19" t="s">
        <v>104</v>
      </c>
      <c r="BM166" s="185" t="s">
        <v>216</v>
      </c>
    </row>
    <row r="167" s="14" customFormat="1">
      <c r="A167" s="14"/>
      <c r="B167" s="195"/>
      <c r="C167" s="14"/>
      <c r="D167" s="188" t="s">
        <v>195</v>
      </c>
      <c r="E167" s="196" t="s">
        <v>1</v>
      </c>
      <c r="F167" s="197" t="s">
        <v>217</v>
      </c>
      <c r="G167" s="14"/>
      <c r="H167" s="198">
        <v>262.71499999999997</v>
      </c>
      <c r="I167" s="199"/>
      <c r="J167" s="14"/>
      <c r="K167" s="14"/>
      <c r="L167" s="195"/>
      <c r="M167" s="200"/>
      <c r="N167" s="201"/>
      <c r="O167" s="201"/>
      <c r="P167" s="201"/>
      <c r="Q167" s="201"/>
      <c r="R167" s="201"/>
      <c r="S167" s="201"/>
      <c r="T167" s="20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6" t="s">
        <v>195</v>
      </c>
      <c r="AU167" s="196" t="s">
        <v>82</v>
      </c>
      <c r="AV167" s="14" t="s">
        <v>82</v>
      </c>
      <c r="AW167" s="14" t="s">
        <v>30</v>
      </c>
      <c r="AX167" s="14" t="s">
        <v>73</v>
      </c>
      <c r="AY167" s="196" t="s">
        <v>189</v>
      </c>
    </row>
    <row r="168" s="14" customFormat="1">
      <c r="A168" s="14"/>
      <c r="B168" s="195"/>
      <c r="C168" s="14"/>
      <c r="D168" s="188" t="s">
        <v>195</v>
      </c>
      <c r="E168" s="196" t="s">
        <v>1</v>
      </c>
      <c r="F168" s="197" t="s">
        <v>218</v>
      </c>
      <c r="G168" s="14"/>
      <c r="H168" s="198">
        <v>-115.30500000000001</v>
      </c>
      <c r="I168" s="199"/>
      <c r="J168" s="14"/>
      <c r="K168" s="14"/>
      <c r="L168" s="195"/>
      <c r="M168" s="200"/>
      <c r="N168" s="201"/>
      <c r="O168" s="201"/>
      <c r="P168" s="201"/>
      <c r="Q168" s="201"/>
      <c r="R168" s="201"/>
      <c r="S168" s="201"/>
      <c r="T168" s="20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6" t="s">
        <v>195</v>
      </c>
      <c r="AU168" s="196" t="s">
        <v>82</v>
      </c>
      <c r="AV168" s="14" t="s">
        <v>82</v>
      </c>
      <c r="AW168" s="14" t="s">
        <v>30</v>
      </c>
      <c r="AX168" s="14" t="s">
        <v>73</v>
      </c>
      <c r="AY168" s="196" t="s">
        <v>189</v>
      </c>
    </row>
    <row r="169" s="14" customFormat="1">
      <c r="A169" s="14"/>
      <c r="B169" s="195"/>
      <c r="C169" s="14"/>
      <c r="D169" s="188" t="s">
        <v>195</v>
      </c>
      <c r="E169" s="196" t="s">
        <v>1</v>
      </c>
      <c r="F169" s="197" t="s">
        <v>219</v>
      </c>
      <c r="G169" s="14"/>
      <c r="H169" s="198">
        <v>-14.964</v>
      </c>
      <c r="I169" s="199"/>
      <c r="J169" s="14"/>
      <c r="K169" s="14"/>
      <c r="L169" s="195"/>
      <c r="M169" s="200"/>
      <c r="N169" s="201"/>
      <c r="O169" s="201"/>
      <c r="P169" s="201"/>
      <c r="Q169" s="201"/>
      <c r="R169" s="201"/>
      <c r="S169" s="201"/>
      <c r="T169" s="20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6" t="s">
        <v>195</v>
      </c>
      <c r="AU169" s="196" t="s">
        <v>82</v>
      </c>
      <c r="AV169" s="14" t="s">
        <v>82</v>
      </c>
      <c r="AW169" s="14" t="s">
        <v>30</v>
      </c>
      <c r="AX169" s="14" t="s">
        <v>73</v>
      </c>
      <c r="AY169" s="196" t="s">
        <v>189</v>
      </c>
    </row>
    <row r="170" s="13" customFormat="1">
      <c r="A170" s="13"/>
      <c r="B170" s="187"/>
      <c r="C170" s="13"/>
      <c r="D170" s="188" t="s">
        <v>195</v>
      </c>
      <c r="E170" s="189" t="s">
        <v>1</v>
      </c>
      <c r="F170" s="190" t="s">
        <v>206</v>
      </c>
      <c r="G170" s="13"/>
      <c r="H170" s="189" t="s">
        <v>1</v>
      </c>
      <c r="I170" s="191"/>
      <c r="J170" s="13"/>
      <c r="K170" s="13"/>
      <c r="L170" s="187"/>
      <c r="M170" s="192"/>
      <c r="N170" s="193"/>
      <c r="O170" s="193"/>
      <c r="P170" s="193"/>
      <c r="Q170" s="193"/>
      <c r="R170" s="193"/>
      <c r="S170" s="193"/>
      <c r="T170" s="19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9" t="s">
        <v>195</v>
      </c>
      <c r="AU170" s="189" t="s">
        <v>82</v>
      </c>
      <c r="AV170" s="13" t="s">
        <v>80</v>
      </c>
      <c r="AW170" s="13" t="s">
        <v>30</v>
      </c>
      <c r="AX170" s="13" t="s">
        <v>73</v>
      </c>
      <c r="AY170" s="189" t="s">
        <v>189</v>
      </c>
    </row>
    <row r="171" s="14" customFormat="1">
      <c r="A171" s="14"/>
      <c r="B171" s="195"/>
      <c r="C171" s="14"/>
      <c r="D171" s="188" t="s">
        <v>195</v>
      </c>
      <c r="E171" s="196" t="s">
        <v>1</v>
      </c>
      <c r="F171" s="197" t="s">
        <v>220</v>
      </c>
      <c r="G171" s="14"/>
      <c r="H171" s="198">
        <v>41.877000000000002</v>
      </c>
      <c r="I171" s="199"/>
      <c r="J171" s="14"/>
      <c r="K171" s="14"/>
      <c r="L171" s="195"/>
      <c r="M171" s="200"/>
      <c r="N171" s="201"/>
      <c r="O171" s="201"/>
      <c r="P171" s="201"/>
      <c r="Q171" s="201"/>
      <c r="R171" s="201"/>
      <c r="S171" s="201"/>
      <c r="T171" s="20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6" t="s">
        <v>195</v>
      </c>
      <c r="AU171" s="196" t="s">
        <v>82</v>
      </c>
      <c r="AV171" s="14" t="s">
        <v>82</v>
      </c>
      <c r="AW171" s="14" t="s">
        <v>30</v>
      </c>
      <c r="AX171" s="14" t="s">
        <v>73</v>
      </c>
      <c r="AY171" s="196" t="s">
        <v>189</v>
      </c>
    </row>
    <row r="172" s="15" customFormat="1">
      <c r="A172" s="15"/>
      <c r="B172" s="203"/>
      <c r="C172" s="15"/>
      <c r="D172" s="188" t="s">
        <v>195</v>
      </c>
      <c r="E172" s="204" t="s">
        <v>1</v>
      </c>
      <c r="F172" s="205" t="s">
        <v>200</v>
      </c>
      <c r="G172" s="15"/>
      <c r="H172" s="206">
        <v>174.32299999999998</v>
      </c>
      <c r="I172" s="207"/>
      <c r="J172" s="15"/>
      <c r="K172" s="15"/>
      <c r="L172" s="203"/>
      <c r="M172" s="208"/>
      <c r="N172" s="209"/>
      <c r="O172" s="209"/>
      <c r="P172" s="209"/>
      <c r="Q172" s="209"/>
      <c r="R172" s="209"/>
      <c r="S172" s="209"/>
      <c r="T172" s="21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4" t="s">
        <v>195</v>
      </c>
      <c r="AU172" s="204" t="s">
        <v>82</v>
      </c>
      <c r="AV172" s="15" t="s">
        <v>104</v>
      </c>
      <c r="AW172" s="15" t="s">
        <v>30</v>
      </c>
      <c r="AX172" s="15" t="s">
        <v>80</v>
      </c>
      <c r="AY172" s="204" t="s">
        <v>189</v>
      </c>
    </row>
    <row r="173" s="2" customFormat="1" ht="33" customHeight="1">
      <c r="A173" s="38"/>
      <c r="B173" s="172"/>
      <c r="C173" s="173" t="s">
        <v>110</v>
      </c>
      <c r="D173" s="173" t="s">
        <v>191</v>
      </c>
      <c r="E173" s="174" t="s">
        <v>221</v>
      </c>
      <c r="F173" s="175" t="s">
        <v>222</v>
      </c>
      <c r="G173" s="176" t="s">
        <v>223</v>
      </c>
      <c r="H173" s="177">
        <v>583.26300000000003</v>
      </c>
      <c r="I173" s="178"/>
      <c r="J173" s="179">
        <f>ROUND(I173*H173,2)</f>
        <v>0</v>
      </c>
      <c r="K173" s="180"/>
      <c r="L173" s="39"/>
      <c r="M173" s="181" t="s">
        <v>1</v>
      </c>
      <c r="N173" s="182" t="s">
        <v>38</v>
      </c>
      <c r="O173" s="77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104</v>
      </c>
      <c r="AT173" s="185" t="s">
        <v>191</v>
      </c>
      <c r="AU173" s="185" t="s">
        <v>82</v>
      </c>
      <c r="AY173" s="19" t="s">
        <v>189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104</v>
      </c>
      <c r="BM173" s="185" t="s">
        <v>8</v>
      </c>
    </row>
    <row r="174" s="14" customFormat="1">
      <c r="A174" s="14"/>
      <c r="B174" s="195"/>
      <c r="C174" s="14"/>
      <c r="D174" s="188" t="s">
        <v>195</v>
      </c>
      <c r="E174" s="196" t="s">
        <v>1</v>
      </c>
      <c r="F174" s="197" t="s">
        <v>224</v>
      </c>
      <c r="G174" s="14"/>
      <c r="H174" s="198">
        <v>583.26300000000003</v>
      </c>
      <c r="I174" s="199"/>
      <c r="J174" s="14"/>
      <c r="K174" s="14"/>
      <c r="L174" s="195"/>
      <c r="M174" s="200"/>
      <c r="N174" s="201"/>
      <c r="O174" s="201"/>
      <c r="P174" s="201"/>
      <c r="Q174" s="201"/>
      <c r="R174" s="201"/>
      <c r="S174" s="201"/>
      <c r="T174" s="20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6" t="s">
        <v>195</v>
      </c>
      <c r="AU174" s="196" t="s">
        <v>82</v>
      </c>
      <c r="AV174" s="14" t="s">
        <v>82</v>
      </c>
      <c r="AW174" s="14" t="s">
        <v>30</v>
      </c>
      <c r="AX174" s="14" t="s">
        <v>73</v>
      </c>
      <c r="AY174" s="196" t="s">
        <v>189</v>
      </c>
    </row>
    <row r="175" s="15" customFormat="1">
      <c r="A175" s="15"/>
      <c r="B175" s="203"/>
      <c r="C175" s="15"/>
      <c r="D175" s="188" t="s">
        <v>195</v>
      </c>
      <c r="E175" s="204" t="s">
        <v>1</v>
      </c>
      <c r="F175" s="205" t="s">
        <v>200</v>
      </c>
      <c r="G175" s="15"/>
      <c r="H175" s="206">
        <v>583.26300000000003</v>
      </c>
      <c r="I175" s="207"/>
      <c r="J175" s="15"/>
      <c r="K175" s="15"/>
      <c r="L175" s="203"/>
      <c r="M175" s="208"/>
      <c r="N175" s="209"/>
      <c r="O175" s="209"/>
      <c r="P175" s="209"/>
      <c r="Q175" s="209"/>
      <c r="R175" s="209"/>
      <c r="S175" s="209"/>
      <c r="T175" s="21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04" t="s">
        <v>195</v>
      </c>
      <c r="AU175" s="204" t="s">
        <v>82</v>
      </c>
      <c r="AV175" s="15" t="s">
        <v>104</v>
      </c>
      <c r="AW175" s="15" t="s">
        <v>30</v>
      </c>
      <c r="AX175" s="15" t="s">
        <v>80</v>
      </c>
      <c r="AY175" s="204" t="s">
        <v>189</v>
      </c>
    </row>
    <row r="176" s="12" customFormat="1" ht="22.8" customHeight="1">
      <c r="A176" s="12"/>
      <c r="B176" s="159"/>
      <c r="C176" s="12"/>
      <c r="D176" s="160" t="s">
        <v>72</v>
      </c>
      <c r="E176" s="170" t="s">
        <v>82</v>
      </c>
      <c r="F176" s="170" t="s">
        <v>225</v>
      </c>
      <c r="G176" s="12"/>
      <c r="H176" s="12"/>
      <c r="I176" s="162"/>
      <c r="J176" s="171">
        <f>BK176</f>
        <v>0</v>
      </c>
      <c r="K176" s="12"/>
      <c r="L176" s="159"/>
      <c r="M176" s="164"/>
      <c r="N176" s="165"/>
      <c r="O176" s="165"/>
      <c r="P176" s="166">
        <f>SUM(P177:P230)</f>
        <v>0</v>
      </c>
      <c r="Q176" s="165"/>
      <c r="R176" s="166">
        <f>SUM(R177:R230)</f>
        <v>0</v>
      </c>
      <c r="S176" s="165"/>
      <c r="T176" s="167">
        <f>SUM(T177:T230)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0" t="s">
        <v>80</v>
      </c>
      <c r="AT176" s="168" t="s">
        <v>72</v>
      </c>
      <c r="AU176" s="168" t="s">
        <v>80</v>
      </c>
      <c r="AY176" s="160" t="s">
        <v>189</v>
      </c>
      <c r="BK176" s="169">
        <f>SUM(BK177:BK230)</f>
        <v>0</v>
      </c>
    </row>
    <row r="177" s="2" customFormat="1" ht="24.15" customHeight="1">
      <c r="A177" s="38"/>
      <c r="B177" s="172"/>
      <c r="C177" s="173" t="s">
        <v>113</v>
      </c>
      <c r="D177" s="173" t="s">
        <v>191</v>
      </c>
      <c r="E177" s="174" t="s">
        <v>226</v>
      </c>
      <c r="F177" s="175" t="s">
        <v>227</v>
      </c>
      <c r="G177" s="176" t="s">
        <v>228</v>
      </c>
      <c r="H177" s="177">
        <v>91</v>
      </c>
      <c r="I177" s="178"/>
      <c r="J177" s="179">
        <f>ROUND(I177*H177,2)</f>
        <v>0</v>
      </c>
      <c r="K177" s="180"/>
      <c r="L177" s="39"/>
      <c r="M177" s="181" t="s">
        <v>1</v>
      </c>
      <c r="N177" s="182" t="s">
        <v>38</v>
      </c>
      <c r="O177" s="77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5" t="s">
        <v>104</v>
      </c>
      <c r="AT177" s="185" t="s">
        <v>191</v>
      </c>
      <c r="AU177" s="185" t="s">
        <v>82</v>
      </c>
      <c r="AY177" s="19" t="s">
        <v>189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9" t="s">
        <v>80</v>
      </c>
      <c r="BK177" s="186">
        <f>ROUND(I177*H177,2)</f>
        <v>0</v>
      </c>
      <c r="BL177" s="19" t="s">
        <v>104</v>
      </c>
      <c r="BM177" s="185" t="s">
        <v>229</v>
      </c>
    </row>
    <row r="178" s="14" customFormat="1">
      <c r="A178" s="14"/>
      <c r="B178" s="195"/>
      <c r="C178" s="14"/>
      <c r="D178" s="188" t="s">
        <v>195</v>
      </c>
      <c r="E178" s="196" t="s">
        <v>1</v>
      </c>
      <c r="F178" s="197" t="s">
        <v>230</v>
      </c>
      <c r="G178" s="14"/>
      <c r="H178" s="198">
        <v>91</v>
      </c>
      <c r="I178" s="199"/>
      <c r="J178" s="14"/>
      <c r="K178" s="14"/>
      <c r="L178" s="195"/>
      <c r="M178" s="200"/>
      <c r="N178" s="201"/>
      <c r="O178" s="201"/>
      <c r="P178" s="201"/>
      <c r="Q178" s="201"/>
      <c r="R178" s="201"/>
      <c r="S178" s="201"/>
      <c r="T178" s="20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6" t="s">
        <v>195</v>
      </c>
      <c r="AU178" s="196" t="s">
        <v>82</v>
      </c>
      <c r="AV178" s="14" t="s">
        <v>82</v>
      </c>
      <c r="AW178" s="14" t="s">
        <v>30</v>
      </c>
      <c r="AX178" s="14" t="s">
        <v>73</v>
      </c>
      <c r="AY178" s="196" t="s">
        <v>189</v>
      </c>
    </row>
    <row r="179" s="15" customFormat="1">
      <c r="A179" s="15"/>
      <c r="B179" s="203"/>
      <c r="C179" s="15"/>
      <c r="D179" s="188" t="s">
        <v>195</v>
      </c>
      <c r="E179" s="204" t="s">
        <v>1</v>
      </c>
      <c r="F179" s="205" t="s">
        <v>200</v>
      </c>
      <c r="G179" s="15"/>
      <c r="H179" s="206">
        <v>91</v>
      </c>
      <c r="I179" s="207"/>
      <c r="J179" s="15"/>
      <c r="K179" s="15"/>
      <c r="L179" s="203"/>
      <c r="M179" s="208"/>
      <c r="N179" s="209"/>
      <c r="O179" s="209"/>
      <c r="P179" s="209"/>
      <c r="Q179" s="209"/>
      <c r="R179" s="209"/>
      <c r="S179" s="209"/>
      <c r="T179" s="21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4" t="s">
        <v>195</v>
      </c>
      <c r="AU179" s="204" t="s">
        <v>82</v>
      </c>
      <c r="AV179" s="15" t="s">
        <v>104</v>
      </c>
      <c r="AW179" s="15" t="s">
        <v>30</v>
      </c>
      <c r="AX179" s="15" t="s">
        <v>80</v>
      </c>
      <c r="AY179" s="204" t="s">
        <v>189</v>
      </c>
    </row>
    <row r="180" s="2" customFormat="1" ht="24.15" customHeight="1">
      <c r="A180" s="38"/>
      <c r="B180" s="172"/>
      <c r="C180" s="173" t="s">
        <v>116</v>
      </c>
      <c r="D180" s="173" t="s">
        <v>191</v>
      </c>
      <c r="E180" s="174" t="s">
        <v>231</v>
      </c>
      <c r="F180" s="175" t="s">
        <v>232</v>
      </c>
      <c r="G180" s="176" t="s">
        <v>228</v>
      </c>
      <c r="H180" s="177">
        <v>50</v>
      </c>
      <c r="I180" s="178"/>
      <c r="J180" s="179">
        <f>ROUND(I180*H180,2)</f>
        <v>0</v>
      </c>
      <c r="K180" s="180"/>
      <c r="L180" s="39"/>
      <c r="M180" s="181" t="s">
        <v>1</v>
      </c>
      <c r="N180" s="182" t="s">
        <v>38</v>
      </c>
      <c r="O180" s="77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5" t="s">
        <v>104</v>
      </c>
      <c r="AT180" s="185" t="s">
        <v>191</v>
      </c>
      <c r="AU180" s="185" t="s">
        <v>82</v>
      </c>
      <c r="AY180" s="19" t="s">
        <v>189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9" t="s">
        <v>80</v>
      </c>
      <c r="BK180" s="186">
        <f>ROUND(I180*H180,2)</f>
        <v>0</v>
      </c>
      <c r="BL180" s="19" t="s">
        <v>104</v>
      </c>
      <c r="BM180" s="185" t="s">
        <v>233</v>
      </c>
    </row>
    <row r="181" s="14" customFormat="1">
      <c r="A181" s="14"/>
      <c r="B181" s="195"/>
      <c r="C181" s="14"/>
      <c r="D181" s="188" t="s">
        <v>195</v>
      </c>
      <c r="E181" s="196" t="s">
        <v>1</v>
      </c>
      <c r="F181" s="197" t="s">
        <v>234</v>
      </c>
      <c r="G181" s="14"/>
      <c r="H181" s="198">
        <v>5</v>
      </c>
      <c r="I181" s="199"/>
      <c r="J181" s="14"/>
      <c r="K181" s="14"/>
      <c r="L181" s="195"/>
      <c r="M181" s="200"/>
      <c r="N181" s="201"/>
      <c r="O181" s="201"/>
      <c r="P181" s="201"/>
      <c r="Q181" s="201"/>
      <c r="R181" s="201"/>
      <c r="S181" s="201"/>
      <c r="T181" s="20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6" t="s">
        <v>195</v>
      </c>
      <c r="AU181" s="196" t="s">
        <v>82</v>
      </c>
      <c r="AV181" s="14" t="s">
        <v>82</v>
      </c>
      <c r="AW181" s="14" t="s">
        <v>30</v>
      </c>
      <c r="AX181" s="14" t="s">
        <v>73</v>
      </c>
      <c r="AY181" s="196" t="s">
        <v>189</v>
      </c>
    </row>
    <row r="182" s="14" customFormat="1">
      <c r="A182" s="14"/>
      <c r="B182" s="195"/>
      <c r="C182" s="14"/>
      <c r="D182" s="188" t="s">
        <v>195</v>
      </c>
      <c r="E182" s="196" t="s">
        <v>1</v>
      </c>
      <c r="F182" s="197" t="s">
        <v>235</v>
      </c>
      <c r="G182" s="14"/>
      <c r="H182" s="198">
        <v>45</v>
      </c>
      <c r="I182" s="199"/>
      <c r="J182" s="14"/>
      <c r="K182" s="14"/>
      <c r="L182" s="195"/>
      <c r="M182" s="200"/>
      <c r="N182" s="201"/>
      <c r="O182" s="201"/>
      <c r="P182" s="201"/>
      <c r="Q182" s="201"/>
      <c r="R182" s="201"/>
      <c r="S182" s="201"/>
      <c r="T182" s="20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6" t="s">
        <v>195</v>
      </c>
      <c r="AU182" s="196" t="s">
        <v>82</v>
      </c>
      <c r="AV182" s="14" t="s">
        <v>82</v>
      </c>
      <c r="AW182" s="14" t="s">
        <v>30</v>
      </c>
      <c r="AX182" s="14" t="s">
        <v>73</v>
      </c>
      <c r="AY182" s="196" t="s">
        <v>189</v>
      </c>
    </row>
    <row r="183" s="15" customFormat="1">
      <c r="A183" s="15"/>
      <c r="B183" s="203"/>
      <c r="C183" s="15"/>
      <c r="D183" s="188" t="s">
        <v>195</v>
      </c>
      <c r="E183" s="204" t="s">
        <v>1</v>
      </c>
      <c r="F183" s="205" t="s">
        <v>200</v>
      </c>
      <c r="G183" s="15"/>
      <c r="H183" s="206">
        <v>50</v>
      </c>
      <c r="I183" s="207"/>
      <c r="J183" s="15"/>
      <c r="K183" s="15"/>
      <c r="L183" s="203"/>
      <c r="M183" s="208"/>
      <c r="N183" s="209"/>
      <c r="O183" s="209"/>
      <c r="P183" s="209"/>
      <c r="Q183" s="209"/>
      <c r="R183" s="209"/>
      <c r="S183" s="209"/>
      <c r="T183" s="21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4" t="s">
        <v>195</v>
      </c>
      <c r="AU183" s="204" t="s">
        <v>82</v>
      </c>
      <c r="AV183" s="15" t="s">
        <v>104</v>
      </c>
      <c r="AW183" s="15" t="s">
        <v>30</v>
      </c>
      <c r="AX183" s="15" t="s">
        <v>80</v>
      </c>
      <c r="AY183" s="204" t="s">
        <v>189</v>
      </c>
    </row>
    <row r="184" s="2" customFormat="1" ht="37.8" customHeight="1">
      <c r="A184" s="38"/>
      <c r="B184" s="172"/>
      <c r="C184" s="173" t="s">
        <v>236</v>
      </c>
      <c r="D184" s="173" t="s">
        <v>191</v>
      </c>
      <c r="E184" s="174" t="s">
        <v>237</v>
      </c>
      <c r="F184" s="175" t="s">
        <v>238</v>
      </c>
      <c r="G184" s="176" t="s">
        <v>194</v>
      </c>
      <c r="H184" s="177">
        <v>105.54300000000001</v>
      </c>
      <c r="I184" s="178"/>
      <c r="J184" s="179">
        <f>ROUND(I184*H184,2)</f>
        <v>0</v>
      </c>
      <c r="K184" s="180"/>
      <c r="L184" s="39"/>
      <c r="M184" s="181" t="s">
        <v>1</v>
      </c>
      <c r="N184" s="182" t="s">
        <v>38</v>
      </c>
      <c r="O184" s="77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5" t="s">
        <v>104</v>
      </c>
      <c r="AT184" s="185" t="s">
        <v>191</v>
      </c>
      <c r="AU184" s="185" t="s">
        <v>82</v>
      </c>
      <c r="AY184" s="19" t="s">
        <v>189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9" t="s">
        <v>80</v>
      </c>
      <c r="BK184" s="186">
        <f>ROUND(I184*H184,2)</f>
        <v>0</v>
      </c>
      <c r="BL184" s="19" t="s">
        <v>104</v>
      </c>
      <c r="BM184" s="185" t="s">
        <v>239</v>
      </c>
    </row>
    <row r="185" s="13" customFormat="1">
      <c r="A185" s="13"/>
      <c r="B185" s="187"/>
      <c r="C185" s="13"/>
      <c r="D185" s="188" t="s">
        <v>195</v>
      </c>
      <c r="E185" s="189" t="s">
        <v>1</v>
      </c>
      <c r="F185" s="190" t="s">
        <v>240</v>
      </c>
      <c r="G185" s="13"/>
      <c r="H185" s="189" t="s">
        <v>1</v>
      </c>
      <c r="I185" s="191"/>
      <c r="J185" s="13"/>
      <c r="K185" s="13"/>
      <c r="L185" s="187"/>
      <c r="M185" s="192"/>
      <c r="N185" s="193"/>
      <c r="O185" s="193"/>
      <c r="P185" s="193"/>
      <c r="Q185" s="193"/>
      <c r="R185" s="193"/>
      <c r="S185" s="193"/>
      <c r="T185" s="19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9" t="s">
        <v>195</v>
      </c>
      <c r="AU185" s="189" t="s">
        <v>82</v>
      </c>
      <c r="AV185" s="13" t="s">
        <v>80</v>
      </c>
      <c r="AW185" s="13" t="s">
        <v>30</v>
      </c>
      <c r="AX185" s="13" t="s">
        <v>73</v>
      </c>
      <c r="AY185" s="189" t="s">
        <v>189</v>
      </c>
    </row>
    <row r="186" s="14" customFormat="1">
      <c r="A186" s="14"/>
      <c r="B186" s="195"/>
      <c r="C186" s="14"/>
      <c r="D186" s="188" t="s">
        <v>195</v>
      </c>
      <c r="E186" s="196" t="s">
        <v>1</v>
      </c>
      <c r="F186" s="197" t="s">
        <v>241</v>
      </c>
      <c r="G186" s="14"/>
      <c r="H186" s="198">
        <v>100.09</v>
      </c>
      <c r="I186" s="199"/>
      <c r="J186" s="14"/>
      <c r="K186" s="14"/>
      <c r="L186" s="195"/>
      <c r="M186" s="200"/>
      <c r="N186" s="201"/>
      <c r="O186" s="201"/>
      <c r="P186" s="201"/>
      <c r="Q186" s="201"/>
      <c r="R186" s="201"/>
      <c r="S186" s="201"/>
      <c r="T186" s="20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6" t="s">
        <v>195</v>
      </c>
      <c r="AU186" s="196" t="s">
        <v>82</v>
      </c>
      <c r="AV186" s="14" t="s">
        <v>82</v>
      </c>
      <c r="AW186" s="14" t="s">
        <v>30</v>
      </c>
      <c r="AX186" s="14" t="s">
        <v>73</v>
      </c>
      <c r="AY186" s="196" t="s">
        <v>189</v>
      </c>
    </row>
    <row r="187" s="14" customFormat="1">
      <c r="A187" s="14"/>
      <c r="B187" s="195"/>
      <c r="C187" s="14"/>
      <c r="D187" s="188" t="s">
        <v>195</v>
      </c>
      <c r="E187" s="196" t="s">
        <v>1</v>
      </c>
      <c r="F187" s="197" t="s">
        <v>242</v>
      </c>
      <c r="G187" s="14"/>
      <c r="H187" s="198">
        <v>4.0990000000000002</v>
      </c>
      <c r="I187" s="199"/>
      <c r="J187" s="14"/>
      <c r="K187" s="14"/>
      <c r="L187" s="195"/>
      <c r="M187" s="200"/>
      <c r="N187" s="201"/>
      <c r="O187" s="201"/>
      <c r="P187" s="201"/>
      <c r="Q187" s="201"/>
      <c r="R187" s="201"/>
      <c r="S187" s="201"/>
      <c r="T187" s="20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6" t="s">
        <v>195</v>
      </c>
      <c r="AU187" s="196" t="s">
        <v>82</v>
      </c>
      <c r="AV187" s="14" t="s">
        <v>82</v>
      </c>
      <c r="AW187" s="14" t="s">
        <v>30</v>
      </c>
      <c r="AX187" s="14" t="s">
        <v>73</v>
      </c>
      <c r="AY187" s="196" t="s">
        <v>189</v>
      </c>
    </row>
    <row r="188" s="16" customFormat="1">
      <c r="A188" s="16"/>
      <c r="B188" s="211"/>
      <c r="C188" s="16"/>
      <c r="D188" s="188" t="s">
        <v>195</v>
      </c>
      <c r="E188" s="212" t="s">
        <v>1</v>
      </c>
      <c r="F188" s="213" t="s">
        <v>243</v>
      </c>
      <c r="G188" s="16"/>
      <c r="H188" s="214">
        <v>104.18900000000001</v>
      </c>
      <c r="I188" s="215"/>
      <c r="J188" s="16"/>
      <c r="K188" s="16"/>
      <c r="L188" s="211"/>
      <c r="M188" s="216"/>
      <c r="N188" s="217"/>
      <c r="O188" s="217"/>
      <c r="P188" s="217"/>
      <c r="Q188" s="217"/>
      <c r="R188" s="217"/>
      <c r="S188" s="217"/>
      <c r="T188" s="218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12" t="s">
        <v>195</v>
      </c>
      <c r="AU188" s="212" t="s">
        <v>82</v>
      </c>
      <c r="AV188" s="16" t="s">
        <v>101</v>
      </c>
      <c r="AW188" s="16" t="s">
        <v>30</v>
      </c>
      <c r="AX188" s="16" t="s">
        <v>73</v>
      </c>
      <c r="AY188" s="212" t="s">
        <v>189</v>
      </c>
    </row>
    <row r="189" s="13" customFormat="1">
      <c r="A189" s="13"/>
      <c r="B189" s="187"/>
      <c r="C189" s="13"/>
      <c r="D189" s="188" t="s">
        <v>195</v>
      </c>
      <c r="E189" s="189" t="s">
        <v>1</v>
      </c>
      <c r="F189" s="190" t="s">
        <v>244</v>
      </c>
      <c r="G189" s="13"/>
      <c r="H189" s="189" t="s">
        <v>1</v>
      </c>
      <c r="I189" s="191"/>
      <c r="J189" s="13"/>
      <c r="K189" s="13"/>
      <c r="L189" s="187"/>
      <c r="M189" s="192"/>
      <c r="N189" s="193"/>
      <c r="O189" s="193"/>
      <c r="P189" s="193"/>
      <c r="Q189" s="193"/>
      <c r="R189" s="193"/>
      <c r="S189" s="193"/>
      <c r="T189" s="19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9" t="s">
        <v>195</v>
      </c>
      <c r="AU189" s="189" t="s">
        <v>82</v>
      </c>
      <c r="AV189" s="13" t="s">
        <v>80</v>
      </c>
      <c r="AW189" s="13" t="s">
        <v>30</v>
      </c>
      <c r="AX189" s="13" t="s">
        <v>73</v>
      </c>
      <c r="AY189" s="189" t="s">
        <v>189</v>
      </c>
    </row>
    <row r="190" s="14" customFormat="1">
      <c r="A190" s="14"/>
      <c r="B190" s="195"/>
      <c r="C190" s="14"/>
      <c r="D190" s="188" t="s">
        <v>195</v>
      </c>
      <c r="E190" s="196" t="s">
        <v>1</v>
      </c>
      <c r="F190" s="197" t="s">
        <v>245</v>
      </c>
      <c r="G190" s="14"/>
      <c r="H190" s="198">
        <v>1.3540000000000001</v>
      </c>
      <c r="I190" s="199"/>
      <c r="J190" s="14"/>
      <c r="K190" s="14"/>
      <c r="L190" s="195"/>
      <c r="M190" s="200"/>
      <c r="N190" s="201"/>
      <c r="O190" s="201"/>
      <c r="P190" s="201"/>
      <c r="Q190" s="201"/>
      <c r="R190" s="201"/>
      <c r="S190" s="201"/>
      <c r="T190" s="20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6" t="s">
        <v>195</v>
      </c>
      <c r="AU190" s="196" t="s">
        <v>82</v>
      </c>
      <c r="AV190" s="14" t="s">
        <v>82</v>
      </c>
      <c r="AW190" s="14" t="s">
        <v>30</v>
      </c>
      <c r="AX190" s="14" t="s">
        <v>73</v>
      </c>
      <c r="AY190" s="196" t="s">
        <v>189</v>
      </c>
    </row>
    <row r="191" s="16" customFormat="1">
      <c r="A191" s="16"/>
      <c r="B191" s="211"/>
      <c r="C191" s="16"/>
      <c r="D191" s="188" t="s">
        <v>195</v>
      </c>
      <c r="E191" s="212" t="s">
        <v>1</v>
      </c>
      <c r="F191" s="213" t="s">
        <v>243</v>
      </c>
      <c r="G191" s="16"/>
      <c r="H191" s="214">
        <v>1.3540000000000001</v>
      </c>
      <c r="I191" s="215"/>
      <c r="J191" s="16"/>
      <c r="K191" s="16"/>
      <c r="L191" s="211"/>
      <c r="M191" s="216"/>
      <c r="N191" s="217"/>
      <c r="O191" s="217"/>
      <c r="P191" s="217"/>
      <c r="Q191" s="217"/>
      <c r="R191" s="217"/>
      <c r="S191" s="217"/>
      <c r="T191" s="218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12" t="s">
        <v>195</v>
      </c>
      <c r="AU191" s="212" t="s">
        <v>82</v>
      </c>
      <c r="AV191" s="16" t="s">
        <v>101</v>
      </c>
      <c r="AW191" s="16" t="s">
        <v>30</v>
      </c>
      <c r="AX191" s="16" t="s">
        <v>73</v>
      </c>
      <c r="AY191" s="212" t="s">
        <v>189</v>
      </c>
    </row>
    <row r="192" s="15" customFormat="1">
      <c r="A192" s="15"/>
      <c r="B192" s="203"/>
      <c r="C192" s="15"/>
      <c r="D192" s="188" t="s">
        <v>195</v>
      </c>
      <c r="E192" s="204" t="s">
        <v>1</v>
      </c>
      <c r="F192" s="205" t="s">
        <v>200</v>
      </c>
      <c r="G192" s="15"/>
      <c r="H192" s="206">
        <v>105.54300000000001</v>
      </c>
      <c r="I192" s="207"/>
      <c r="J192" s="15"/>
      <c r="K192" s="15"/>
      <c r="L192" s="203"/>
      <c r="M192" s="208"/>
      <c r="N192" s="209"/>
      <c r="O192" s="209"/>
      <c r="P192" s="209"/>
      <c r="Q192" s="209"/>
      <c r="R192" s="209"/>
      <c r="S192" s="209"/>
      <c r="T192" s="21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4" t="s">
        <v>195</v>
      </c>
      <c r="AU192" s="204" t="s">
        <v>82</v>
      </c>
      <c r="AV192" s="15" t="s">
        <v>104</v>
      </c>
      <c r="AW192" s="15" t="s">
        <v>30</v>
      </c>
      <c r="AX192" s="15" t="s">
        <v>80</v>
      </c>
      <c r="AY192" s="204" t="s">
        <v>189</v>
      </c>
    </row>
    <row r="193" s="2" customFormat="1" ht="16.5" customHeight="1">
      <c r="A193" s="38"/>
      <c r="B193" s="172"/>
      <c r="C193" s="173" t="s">
        <v>216</v>
      </c>
      <c r="D193" s="173" t="s">
        <v>191</v>
      </c>
      <c r="E193" s="174" t="s">
        <v>246</v>
      </c>
      <c r="F193" s="175" t="s">
        <v>247</v>
      </c>
      <c r="G193" s="176" t="s">
        <v>223</v>
      </c>
      <c r="H193" s="177">
        <v>26.687999999999999</v>
      </c>
      <c r="I193" s="178"/>
      <c r="J193" s="179">
        <f>ROUND(I193*H193,2)</f>
        <v>0</v>
      </c>
      <c r="K193" s="180"/>
      <c r="L193" s="39"/>
      <c r="M193" s="181" t="s">
        <v>1</v>
      </c>
      <c r="N193" s="182" t="s">
        <v>38</v>
      </c>
      <c r="O193" s="77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5" t="s">
        <v>104</v>
      </c>
      <c r="AT193" s="185" t="s">
        <v>191</v>
      </c>
      <c r="AU193" s="185" t="s">
        <v>82</v>
      </c>
      <c r="AY193" s="19" t="s">
        <v>189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9" t="s">
        <v>80</v>
      </c>
      <c r="BK193" s="186">
        <f>ROUND(I193*H193,2)</f>
        <v>0</v>
      </c>
      <c r="BL193" s="19" t="s">
        <v>104</v>
      </c>
      <c r="BM193" s="185" t="s">
        <v>248</v>
      </c>
    </row>
    <row r="194" s="14" customFormat="1">
      <c r="A194" s="14"/>
      <c r="B194" s="195"/>
      <c r="C194" s="14"/>
      <c r="D194" s="188" t="s">
        <v>195</v>
      </c>
      <c r="E194" s="196" t="s">
        <v>1</v>
      </c>
      <c r="F194" s="197" t="s">
        <v>249</v>
      </c>
      <c r="G194" s="14"/>
      <c r="H194" s="198">
        <v>21.239999999999998</v>
      </c>
      <c r="I194" s="199"/>
      <c r="J194" s="14"/>
      <c r="K194" s="14"/>
      <c r="L194" s="195"/>
      <c r="M194" s="200"/>
      <c r="N194" s="201"/>
      <c r="O194" s="201"/>
      <c r="P194" s="201"/>
      <c r="Q194" s="201"/>
      <c r="R194" s="201"/>
      <c r="S194" s="201"/>
      <c r="T194" s="20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6" t="s">
        <v>195</v>
      </c>
      <c r="AU194" s="196" t="s">
        <v>82</v>
      </c>
      <c r="AV194" s="14" t="s">
        <v>82</v>
      </c>
      <c r="AW194" s="14" t="s">
        <v>30</v>
      </c>
      <c r="AX194" s="14" t="s">
        <v>73</v>
      </c>
      <c r="AY194" s="196" t="s">
        <v>189</v>
      </c>
    </row>
    <row r="195" s="14" customFormat="1">
      <c r="A195" s="14"/>
      <c r="B195" s="195"/>
      <c r="C195" s="14"/>
      <c r="D195" s="188" t="s">
        <v>195</v>
      </c>
      <c r="E195" s="196" t="s">
        <v>1</v>
      </c>
      <c r="F195" s="197" t="s">
        <v>250</v>
      </c>
      <c r="G195" s="14"/>
      <c r="H195" s="198">
        <v>5.4480000000000004</v>
      </c>
      <c r="I195" s="199"/>
      <c r="J195" s="14"/>
      <c r="K195" s="14"/>
      <c r="L195" s="195"/>
      <c r="M195" s="200"/>
      <c r="N195" s="201"/>
      <c r="O195" s="201"/>
      <c r="P195" s="201"/>
      <c r="Q195" s="201"/>
      <c r="R195" s="201"/>
      <c r="S195" s="201"/>
      <c r="T195" s="20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6" t="s">
        <v>195</v>
      </c>
      <c r="AU195" s="196" t="s">
        <v>82</v>
      </c>
      <c r="AV195" s="14" t="s">
        <v>82</v>
      </c>
      <c r="AW195" s="14" t="s">
        <v>30</v>
      </c>
      <c r="AX195" s="14" t="s">
        <v>73</v>
      </c>
      <c r="AY195" s="196" t="s">
        <v>189</v>
      </c>
    </row>
    <row r="196" s="15" customFormat="1">
      <c r="A196" s="15"/>
      <c r="B196" s="203"/>
      <c r="C196" s="15"/>
      <c r="D196" s="188" t="s">
        <v>195</v>
      </c>
      <c r="E196" s="204" t="s">
        <v>1</v>
      </c>
      <c r="F196" s="205" t="s">
        <v>200</v>
      </c>
      <c r="G196" s="15"/>
      <c r="H196" s="206">
        <v>26.687999999999999</v>
      </c>
      <c r="I196" s="207"/>
      <c r="J196" s="15"/>
      <c r="K196" s="15"/>
      <c r="L196" s="203"/>
      <c r="M196" s="208"/>
      <c r="N196" s="209"/>
      <c r="O196" s="209"/>
      <c r="P196" s="209"/>
      <c r="Q196" s="209"/>
      <c r="R196" s="209"/>
      <c r="S196" s="209"/>
      <c r="T196" s="21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4" t="s">
        <v>195</v>
      </c>
      <c r="AU196" s="204" t="s">
        <v>82</v>
      </c>
      <c r="AV196" s="15" t="s">
        <v>104</v>
      </c>
      <c r="AW196" s="15" t="s">
        <v>30</v>
      </c>
      <c r="AX196" s="15" t="s">
        <v>80</v>
      </c>
      <c r="AY196" s="204" t="s">
        <v>189</v>
      </c>
    </row>
    <row r="197" s="2" customFormat="1" ht="16.5" customHeight="1">
      <c r="A197" s="38"/>
      <c r="B197" s="172"/>
      <c r="C197" s="173" t="s">
        <v>251</v>
      </c>
      <c r="D197" s="173" t="s">
        <v>191</v>
      </c>
      <c r="E197" s="174" t="s">
        <v>252</v>
      </c>
      <c r="F197" s="175" t="s">
        <v>253</v>
      </c>
      <c r="G197" s="176" t="s">
        <v>223</v>
      </c>
      <c r="H197" s="177">
        <v>26.687999999999999</v>
      </c>
      <c r="I197" s="178"/>
      <c r="J197" s="179">
        <f>ROUND(I197*H197,2)</f>
        <v>0</v>
      </c>
      <c r="K197" s="180"/>
      <c r="L197" s="39"/>
      <c r="M197" s="181" t="s">
        <v>1</v>
      </c>
      <c r="N197" s="182" t="s">
        <v>38</v>
      </c>
      <c r="O197" s="77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5" t="s">
        <v>104</v>
      </c>
      <c r="AT197" s="185" t="s">
        <v>191</v>
      </c>
      <c r="AU197" s="185" t="s">
        <v>82</v>
      </c>
      <c r="AY197" s="19" t="s">
        <v>189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9" t="s">
        <v>80</v>
      </c>
      <c r="BK197" s="186">
        <f>ROUND(I197*H197,2)</f>
        <v>0</v>
      </c>
      <c r="BL197" s="19" t="s">
        <v>104</v>
      </c>
      <c r="BM197" s="185" t="s">
        <v>254</v>
      </c>
    </row>
    <row r="198" s="2" customFormat="1" ht="24.15" customHeight="1">
      <c r="A198" s="38"/>
      <c r="B198" s="172"/>
      <c r="C198" s="173" t="s">
        <v>8</v>
      </c>
      <c r="D198" s="173" t="s">
        <v>191</v>
      </c>
      <c r="E198" s="174" t="s">
        <v>255</v>
      </c>
      <c r="F198" s="175" t="s">
        <v>256</v>
      </c>
      <c r="G198" s="176" t="s">
        <v>212</v>
      </c>
      <c r="H198" s="177">
        <v>29.814</v>
      </c>
      <c r="I198" s="178"/>
      <c r="J198" s="179">
        <f>ROUND(I198*H198,2)</f>
        <v>0</v>
      </c>
      <c r="K198" s="180"/>
      <c r="L198" s="39"/>
      <c r="M198" s="181" t="s">
        <v>1</v>
      </c>
      <c r="N198" s="182" t="s">
        <v>38</v>
      </c>
      <c r="O198" s="77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5" t="s">
        <v>104</v>
      </c>
      <c r="AT198" s="185" t="s">
        <v>191</v>
      </c>
      <c r="AU198" s="185" t="s">
        <v>82</v>
      </c>
      <c r="AY198" s="19" t="s">
        <v>189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9" t="s">
        <v>80</v>
      </c>
      <c r="BK198" s="186">
        <f>ROUND(I198*H198,2)</f>
        <v>0</v>
      </c>
      <c r="BL198" s="19" t="s">
        <v>104</v>
      </c>
      <c r="BM198" s="185" t="s">
        <v>257</v>
      </c>
    </row>
    <row r="199" s="13" customFormat="1">
      <c r="A199" s="13"/>
      <c r="B199" s="187"/>
      <c r="C199" s="13"/>
      <c r="D199" s="188" t="s">
        <v>195</v>
      </c>
      <c r="E199" s="189" t="s">
        <v>1</v>
      </c>
      <c r="F199" s="190" t="s">
        <v>258</v>
      </c>
      <c r="G199" s="13"/>
      <c r="H199" s="189" t="s">
        <v>1</v>
      </c>
      <c r="I199" s="191"/>
      <c r="J199" s="13"/>
      <c r="K199" s="13"/>
      <c r="L199" s="187"/>
      <c r="M199" s="192"/>
      <c r="N199" s="193"/>
      <c r="O199" s="193"/>
      <c r="P199" s="193"/>
      <c r="Q199" s="193"/>
      <c r="R199" s="193"/>
      <c r="S199" s="193"/>
      <c r="T199" s="19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9" t="s">
        <v>195</v>
      </c>
      <c r="AU199" s="189" t="s">
        <v>82</v>
      </c>
      <c r="AV199" s="13" t="s">
        <v>80</v>
      </c>
      <c r="AW199" s="13" t="s">
        <v>30</v>
      </c>
      <c r="AX199" s="13" t="s">
        <v>73</v>
      </c>
      <c r="AY199" s="189" t="s">
        <v>189</v>
      </c>
    </row>
    <row r="200" s="14" customFormat="1">
      <c r="A200" s="14"/>
      <c r="B200" s="195"/>
      <c r="C200" s="14"/>
      <c r="D200" s="188" t="s">
        <v>195</v>
      </c>
      <c r="E200" s="196" t="s">
        <v>1</v>
      </c>
      <c r="F200" s="197" t="s">
        <v>259</v>
      </c>
      <c r="G200" s="14"/>
      <c r="H200" s="198">
        <v>14.247999999999999</v>
      </c>
      <c r="I200" s="199"/>
      <c r="J200" s="14"/>
      <c r="K200" s="14"/>
      <c r="L200" s="195"/>
      <c r="M200" s="200"/>
      <c r="N200" s="201"/>
      <c r="O200" s="201"/>
      <c r="P200" s="201"/>
      <c r="Q200" s="201"/>
      <c r="R200" s="201"/>
      <c r="S200" s="201"/>
      <c r="T200" s="20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6" t="s">
        <v>195</v>
      </c>
      <c r="AU200" s="196" t="s">
        <v>82</v>
      </c>
      <c r="AV200" s="14" t="s">
        <v>82</v>
      </c>
      <c r="AW200" s="14" t="s">
        <v>30</v>
      </c>
      <c r="AX200" s="14" t="s">
        <v>73</v>
      </c>
      <c r="AY200" s="196" t="s">
        <v>189</v>
      </c>
    </row>
    <row r="201" s="13" customFormat="1">
      <c r="A201" s="13"/>
      <c r="B201" s="187"/>
      <c r="C201" s="13"/>
      <c r="D201" s="188" t="s">
        <v>195</v>
      </c>
      <c r="E201" s="189" t="s">
        <v>1</v>
      </c>
      <c r="F201" s="190" t="s">
        <v>260</v>
      </c>
      <c r="G201" s="13"/>
      <c r="H201" s="189" t="s">
        <v>1</v>
      </c>
      <c r="I201" s="191"/>
      <c r="J201" s="13"/>
      <c r="K201" s="13"/>
      <c r="L201" s="187"/>
      <c r="M201" s="192"/>
      <c r="N201" s="193"/>
      <c r="O201" s="193"/>
      <c r="P201" s="193"/>
      <c r="Q201" s="193"/>
      <c r="R201" s="193"/>
      <c r="S201" s="193"/>
      <c r="T201" s="19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9" t="s">
        <v>195</v>
      </c>
      <c r="AU201" s="189" t="s">
        <v>82</v>
      </c>
      <c r="AV201" s="13" t="s">
        <v>80</v>
      </c>
      <c r="AW201" s="13" t="s">
        <v>30</v>
      </c>
      <c r="AX201" s="13" t="s">
        <v>73</v>
      </c>
      <c r="AY201" s="189" t="s">
        <v>189</v>
      </c>
    </row>
    <row r="202" s="14" customFormat="1">
      <c r="A202" s="14"/>
      <c r="B202" s="195"/>
      <c r="C202" s="14"/>
      <c r="D202" s="188" t="s">
        <v>195</v>
      </c>
      <c r="E202" s="196" t="s">
        <v>1</v>
      </c>
      <c r="F202" s="197" t="s">
        <v>261</v>
      </c>
      <c r="G202" s="14"/>
      <c r="H202" s="198">
        <v>15.566000000000001</v>
      </c>
      <c r="I202" s="199"/>
      <c r="J202" s="14"/>
      <c r="K202" s="14"/>
      <c r="L202" s="195"/>
      <c r="M202" s="200"/>
      <c r="N202" s="201"/>
      <c r="O202" s="201"/>
      <c r="P202" s="201"/>
      <c r="Q202" s="201"/>
      <c r="R202" s="201"/>
      <c r="S202" s="201"/>
      <c r="T202" s="20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6" t="s">
        <v>195</v>
      </c>
      <c r="AU202" s="196" t="s">
        <v>82</v>
      </c>
      <c r="AV202" s="14" t="s">
        <v>82</v>
      </c>
      <c r="AW202" s="14" t="s">
        <v>30</v>
      </c>
      <c r="AX202" s="14" t="s">
        <v>73</v>
      </c>
      <c r="AY202" s="196" t="s">
        <v>189</v>
      </c>
    </row>
    <row r="203" s="15" customFormat="1">
      <c r="A203" s="15"/>
      <c r="B203" s="203"/>
      <c r="C203" s="15"/>
      <c r="D203" s="188" t="s">
        <v>195</v>
      </c>
      <c r="E203" s="204" t="s">
        <v>1</v>
      </c>
      <c r="F203" s="205" t="s">
        <v>200</v>
      </c>
      <c r="G203" s="15"/>
      <c r="H203" s="206">
        <v>29.814</v>
      </c>
      <c r="I203" s="207"/>
      <c r="J203" s="15"/>
      <c r="K203" s="15"/>
      <c r="L203" s="203"/>
      <c r="M203" s="208"/>
      <c r="N203" s="209"/>
      <c r="O203" s="209"/>
      <c r="P203" s="209"/>
      <c r="Q203" s="209"/>
      <c r="R203" s="209"/>
      <c r="S203" s="209"/>
      <c r="T203" s="21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04" t="s">
        <v>195</v>
      </c>
      <c r="AU203" s="204" t="s">
        <v>82</v>
      </c>
      <c r="AV203" s="15" t="s">
        <v>104</v>
      </c>
      <c r="AW203" s="15" t="s">
        <v>30</v>
      </c>
      <c r="AX203" s="15" t="s">
        <v>80</v>
      </c>
      <c r="AY203" s="204" t="s">
        <v>189</v>
      </c>
    </row>
    <row r="204" s="2" customFormat="1" ht="37.8" customHeight="1">
      <c r="A204" s="38"/>
      <c r="B204" s="172"/>
      <c r="C204" s="173" t="s">
        <v>262</v>
      </c>
      <c r="D204" s="173" t="s">
        <v>191</v>
      </c>
      <c r="E204" s="174" t="s">
        <v>263</v>
      </c>
      <c r="F204" s="175" t="s">
        <v>264</v>
      </c>
      <c r="G204" s="176" t="s">
        <v>194</v>
      </c>
      <c r="H204" s="177">
        <v>115.30500000000001</v>
      </c>
      <c r="I204" s="178"/>
      <c r="J204" s="179">
        <f>ROUND(I204*H204,2)</f>
        <v>0</v>
      </c>
      <c r="K204" s="180"/>
      <c r="L204" s="39"/>
      <c r="M204" s="181" t="s">
        <v>1</v>
      </c>
      <c r="N204" s="182" t="s">
        <v>38</v>
      </c>
      <c r="O204" s="77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5" t="s">
        <v>104</v>
      </c>
      <c r="AT204" s="185" t="s">
        <v>191</v>
      </c>
      <c r="AU204" s="185" t="s">
        <v>82</v>
      </c>
      <c r="AY204" s="19" t="s">
        <v>189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9" t="s">
        <v>80</v>
      </c>
      <c r="BK204" s="186">
        <f>ROUND(I204*H204,2)</f>
        <v>0</v>
      </c>
      <c r="BL204" s="19" t="s">
        <v>104</v>
      </c>
      <c r="BM204" s="185" t="s">
        <v>265</v>
      </c>
    </row>
    <row r="205" s="14" customFormat="1">
      <c r="A205" s="14"/>
      <c r="B205" s="195"/>
      <c r="C205" s="14"/>
      <c r="D205" s="188" t="s">
        <v>195</v>
      </c>
      <c r="E205" s="196" t="s">
        <v>1</v>
      </c>
      <c r="F205" s="197" t="s">
        <v>266</v>
      </c>
      <c r="G205" s="14"/>
      <c r="H205" s="198">
        <v>93.528000000000006</v>
      </c>
      <c r="I205" s="199"/>
      <c r="J205" s="14"/>
      <c r="K205" s="14"/>
      <c r="L205" s="195"/>
      <c r="M205" s="200"/>
      <c r="N205" s="201"/>
      <c r="O205" s="201"/>
      <c r="P205" s="201"/>
      <c r="Q205" s="201"/>
      <c r="R205" s="201"/>
      <c r="S205" s="201"/>
      <c r="T205" s="20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6" t="s">
        <v>195</v>
      </c>
      <c r="AU205" s="196" t="s">
        <v>82</v>
      </c>
      <c r="AV205" s="14" t="s">
        <v>82</v>
      </c>
      <c r="AW205" s="14" t="s">
        <v>30</v>
      </c>
      <c r="AX205" s="14" t="s">
        <v>73</v>
      </c>
      <c r="AY205" s="196" t="s">
        <v>189</v>
      </c>
    </row>
    <row r="206" s="14" customFormat="1">
      <c r="A206" s="14"/>
      <c r="B206" s="195"/>
      <c r="C206" s="14"/>
      <c r="D206" s="188" t="s">
        <v>195</v>
      </c>
      <c r="E206" s="196" t="s">
        <v>1</v>
      </c>
      <c r="F206" s="197" t="s">
        <v>267</v>
      </c>
      <c r="G206" s="14"/>
      <c r="H206" s="198">
        <v>-0.73999999999999999</v>
      </c>
      <c r="I206" s="199"/>
      <c r="J206" s="14"/>
      <c r="K206" s="14"/>
      <c r="L206" s="195"/>
      <c r="M206" s="200"/>
      <c r="N206" s="201"/>
      <c r="O206" s="201"/>
      <c r="P206" s="201"/>
      <c r="Q206" s="201"/>
      <c r="R206" s="201"/>
      <c r="S206" s="201"/>
      <c r="T206" s="20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6" t="s">
        <v>195</v>
      </c>
      <c r="AU206" s="196" t="s">
        <v>82</v>
      </c>
      <c r="AV206" s="14" t="s">
        <v>82</v>
      </c>
      <c r="AW206" s="14" t="s">
        <v>30</v>
      </c>
      <c r="AX206" s="14" t="s">
        <v>73</v>
      </c>
      <c r="AY206" s="196" t="s">
        <v>189</v>
      </c>
    </row>
    <row r="207" s="14" customFormat="1">
      <c r="A207" s="14"/>
      <c r="B207" s="195"/>
      <c r="C207" s="14"/>
      <c r="D207" s="188" t="s">
        <v>195</v>
      </c>
      <c r="E207" s="196" t="s">
        <v>1</v>
      </c>
      <c r="F207" s="197" t="s">
        <v>268</v>
      </c>
      <c r="G207" s="14"/>
      <c r="H207" s="198">
        <v>21.977</v>
      </c>
      <c r="I207" s="199"/>
      <c r="J207" s="14"/>
      <c r="K207" s="14"/>
      <c r="L207" s="195"/>
      <c r="M207" s="200"/>
      <c r="N207" s="201"/>
      <c r="O207" s="201"/>
      <c r="P207" s="201"/>
      <c r="Q207" s="201"/>
      <c r="R207" s="201"/>
      <c r="S207" s="201"/>
      <c r="T207" s="20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6" t="s">
        <v>195</v>
      </c>
      <c r="AU207" s="196" t="s">
        <v>82</v>
      </c>
      <c r="AV207" s="14" t="s">
        <v>82</v>
      </c>
      <c r="AW207" s="14" t="s">
        <v>30</v>
      </c>
      <c r="AX207" s="14" t="s">
        <v>73</v>
      </c>
      <c r="AY207" s="196" t="s">
        <v>189</v>
      </c>
    </row>
    <row r="208" s="14" customFormat="1">
      <c r="A208" s="14"/>
      <c r="B208" s="195"/>
      <c r="C208" s="14"/>
      <c r="D208" s="188" t="s">
        <v>195</v>
      </c>
      <c r="E208" s="196" t="s">
        <v>1</v>
      </c>
      <c r="F208" s="197" t="s">
        <v>269</v>
      </c>
      <c r="G208" s="14"/>
      <c r="H208" s="198">
        <v>0.54000000000000004</v>
      </c>
      <c r="I208" s="199"/>
      <c r="J208" s="14"/>
      <c r="K208" s="14"/>
      <c r="L208" s="195"/>
      <c r="M208" s="200"/>
      <c r="N208" s="201"/>
      <c r="O208" s="201"/>
      <c r="P208" s="201"/>
      <c r="Q208" s="201"/>
      <c r="R208" s="201"/>
      <c r="S208" s="201"/>
      <c r="T208" s="20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6" t="s">
        <v>195</v>
      </c>
      <c r="AU208" s="196" t="s">
        <v>82</v>
      </c>
      <c r="AV208" s="14" t="s">
        <v>82</v>
      </c>
      <c r="AW208" s="14" t="s">
        <v>30</v>
      </c>
      <c r="AX208" s="14" t="s">
        <v>73</v>
      </c>
      <c r="AY208" s="196" t="s">
        <v>189</v>
      </c>
    </row>
    <row r="209" s="15" customFormat="1">
      <c r="A209" s="15"/>
      <c r="B209" s="203"/>
      <c r="C209" s="15"/>
      <c r="D209" s="188" t="s">
        <v>195</v>
      </c>
      <c r="E209" s="204" t="s">
        <v>1</v>
      </c>
      <c r="F209" s="205" t="s">
        <v>200</v>
      </c>
      <c r="G209" s="15"/>
      <c r="H209" s="206">
        <v>115.30500000000002</v>
      </c>
      <c r="I209" s="207"/>
      <c r="J209" s="15"/>
      <c r="K209" s="15"/>
      <c r="L209" s="203"/>
      <c r="M209" s="208"/>
      <c r="N209" s="209"/>
      <c r="O209" s="209"/>
      <c r="P209" s="209"/>
      <c r="Q209" s="209"/>
      <c r="R209" s="209"/>
      <c r="S209" s="209"/>
      <c r="T209" s="21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04" t="s">
        <v>195</v>
      </c>
      <c r="AU209" s="204" t="s">
        <v>82</v>
      </c>
      <c r="AV209" s="15" t="s">
        <v>104</v>
      </c>
      <c r="AW209" s="15" t="s">
        <v>30</v>
      </c>
      <c r="AX209" s="15" t="s">
        <v>80</v>
      </c>
      <c r="AY209" s="204" t="s">
        <v>189</v>
      </c>
    </row>
    <row r="210" s="2" customFormat="1" ht="16.5" customHeight="1">
      <c r="A210" s="38"/>
      <c r="B210" s="172"/>
      <c r="C210" s="173" t="s">
        <v>229</v>
      </c>
      <c r="D210" s="173" t="s">
        <v>191</v>
      </c>
      <c r="E210" s="174" t="s">
        <v>270</v>
      </c>
      <c r="F210" s="175" t="s">
        <v>271</v>
      </c>
      <c r="G210" s="176" t="s">
        <v>223</v>
      </c>
      <c r="H210" s="177">
        <v>288.72000000000003</v>
      </c>
      <c r="I210" s="178"/>
      <c r="J210" s="179">
        <f>ROUND(I210*H210,2)</f>
        <v>0</v>
      </c>
      <c r="K210" s="180"/>
      <c r="L210" s="39"/>
      <c r="M210" s="181" t="s">
        <v>1</v>
      </c>
      <c r="N210" s="182" t="s">
        <v>38</v>
      </c>
      <c r="O210" s="77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5" t="s">
        <v>104</v>
      </c>
      <c r="AT210" s="185" t="s">
        <v>191</v>
      </c>
      <c r="AU210" s="185" t="s">
        <v>82</v>
      </c>
      <c r="AY210" s="19" t="s">
        <v>189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9" t="s">
        <v>80</v>
      </c>
      <c r="BK210" s="186">
        <f>ROUND(I210*H210,2)</f>
        <v>0</v>
      </c>
      <c r="BL210" s="19" t="s">
        <v>104</v>
      </c>
      <c r="BM210" s="185" t="s">
        <v>272</v>
      </c>
    </row>
    <row r="211" s="14" customFormat="1">
      <c r="A211" s="14"/>
      <c r="B211" s="195"/>
      <c r="C211" s="14"/>
      <c r="D211" s="188" t="s">
        <v>195</v>
      </c>
      <c r="E211" s="196" t="s">
        <v>1</v>
      </c>
      <c r="F211" s="197" t="s">
        <v>273</v>
      </c>
      <c r="G211" s="14"/>
      <c r="H211" s="198">
        <v>286.92000000000002</v>
      </c>
      <c r="I211" s="199"/>
      <c r="J211" s="14"/>
      <c r="K211" s="14"/>
      <c r="L211" s="195"/>
      <c r="M211" s="200"/>
      <c r="N211" s="201"/>
      <c r="O211" s="201"/>
      <c r="P211" s="201"/>
      <c r="Q211" s="201"/>
      <c r="R211" s="201"/>
      <c r="S211" s="201"/>
      <c r="T211" s="20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6" t="s">
        <v>195</v>
      </c>
      <c r="AU211" s="196" t="s">
        <v>82</v>
      </c>
      <c r="AV211" s="14" t="s">
        <v>82</v>
      </c>
      <c r="AW211" s="14" t="s">
        <v>30</v>
      </c>
      <c r="AX211" s="14" t="s">
        <v>73</v>
      </c>
      <c r="AY211" s="196" t="s">
        <v>189</v>
      </c>
    </row>
    <row r="212" s="14" customFormat="1">
      <c r="A212" s="14"/>
      <c r="B212" s="195"/>
      <c r="C212" s="14"/>
      <c r="D212" s="188" t="s">
        <v>195</v>
      </c>
      <c r="E212" s="196" t="s">
        <v>1</v>
      </c>
      <c r="F212" s="197" t="s">
        <v>274</v>
      </c>
      <c r="G212" s="14"/>
      <c r="H212" s="198">
        <v>1.8</v>
      </c>
      <c r="I212" s="199"/>
      <c r="J212" s="14"/>
      <c r="K212" s="14"/>
      <c r="L212" s="195"/>
      <c r="M212" s="200"/>
      <c r="N212" s="201"/>
      <c r="O212" s="201"/>
      <c r="P212" s="201"/>
      <c r="Q212" s="201"/>
      <c r="R212" s="201"/>
      <c r="S212" s="201"/>
      <c r="T212" s="20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6" t="s">
        <v>195</v>
      </c>
      <c r="AU212" s="196" t="s">
        <v>82</v>
      </c>
      <c r="AV212" s="14" t="s">
        <v>82</v>
      </c>
      <c r="AW212" s="14" t="s">
        <v>30</v>
      </c>
      <c r="AX212" s="14" t="s">
        <v>73</v>
      </c>
      <c r="AY212" s="196" t="s">
        <v>189</v>
      </c>
    </row>
    <row r="213" s="15" customFormat="1">
      <c r="A213" s="15"/>
      <c r="B213" s="203"/>
      <c r="C213" s="15"/>
      <c r="D213" s="188" t="s">
        <v>195</v>
      </c>
      <c r="E213" s="204" t="s">
        <v>1</v>
      </c>
      <c r="F213" s="205" t="s">
        <v>200</v>
      </c>
      <c r="G213" s="15"/>
      <c r="H213" s="206">
        <v>288.72000000000003</v>
      </c>
      <c r="I213" s="207"/>
      <c r="J213" s="15"/>
      <c r="K213" s="15"/>
      <c r="L213" s="203"/>
      <c r="M213" s="208"/>
      <c r="N213" s="209"/>
      <c r="O213" s="209"/>
      <c r="P213" s="209"/>
      <c r="Q213" s="209"/>
      <c r="R213" s="209"/>
      <c r="S213" s="209"/>
      <c r="T213" s="21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04" t="s">
        <v>195</v>
      </c>
      <c r="AU213" s="204" t="s">
        <v>82</v>
      </c>
      <c r="AV213" s="15" t="s">
        <v>104</v>
      </c>
      <c r="AW213" s="15" t="s">
        <v>30</v>
      </c>
      <c r="AX213" s="15" t="s">
        <v>80</v>
      </c>
      <c r="AY213" s="204" t="s">
        <v>189</v>
      </c>
    </row>
    <row r="214" s="2" customFormat="1" ht="16.5" customHeight="1">
      <c r="A214" s="38"/>
      <c r="B214" s="172"/>
      <c r="C214" s="173" t="s">
        <v>275</v>
      </c>
      <c r="D214" s="173" t="s">
        <v>191</v>
      </c>
      <c r="E214" s="174" t="s">
        <v>276</v>
      </c>
      <c r="F214" s="175" t="s">
        <v>277</v>
      </c>
      <c r="G214" s="176" t="s">
        <v>223</v>
      </c>
      <c r="H214" s="177">
        <v>288.72000000000003</v>
      </c>
      <c r="I214" s="178"/>
      <c r="J214" s="179">
        <f>ROUND(I214*H214,2)</f>
        <v>0</v>
      </c>
      <c r="K214" s="180"/>
      <c r="L214" s="39"/>
      <c r="M214" s="181" t="s">
        <v>1</v>
      </c>
      <c r="N214" s="182" t="s">
        <v>38</v>
      </c>
      <c r="O214" s="77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5" t="s">
        <v>104</v>
      </c>
      <c r="AT214" s="185" t="s">
        <v>191</v>
      </c>
      <c r="AU214" s="185" t="s">
        <v>82</v>
      </c>
      <c r="AY214" s="19" t="s">
        <v>189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9" t="s">
        <v>80</v>
      </c>
      <c r="BK214" s="186">
        <f>ROUND(I214*H214,2)</f>
        <v>0</v>
      </c>
      <c r="BL214" s="19" t="s">
        <v>104</v>
      </c>
      <c r="BM214" s="185" t="s">
        <v>278</v>
      </c>
    </row>
    <row r="215" s="2" customFormat="1" ht="33" customHeight="1">
      <c r="A215" s="38"/>
      <c r="B215" s="172"/>
      <c r="C215" s="173" t="s">
        <v>233</v>
      </c>
      <c r="D215" s="173" t="s">
        <v>191</v>
      </c>
      <c r="E215" s="174" t="s">
        <v>279</v>
      </c>
      <c r="F215" s="175" t="s">
        <v>280</v>
      </c>
      <c r="G215" s="176" t="s">
        <v>194</v>
      </c>
      <c r="H215" s="177">
        <v>6.5019999999999998</v>
      </c>
      <c r="I215" s="178"/>
      <c r="J215" s="179">
        <f>ROUND(I215*H215,2)</f>
        <v>0</v>
      </c>
      <c r="K215" s="180"/>
      <c r="L215" s="39"/>
      <c r="M215" s="181" t="s">
        <v>1</v>
      </c>
      <c r="N215" s="182" t="s">
        <v>38</v>
      </c>
      <c r="O215" s="77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5" t="s">
        <v>104</v>
      </c>
      <c r="AT215" s="185" t="s">
        <v>191</v>
      </c>
      <c r="AU215" s="185" t="s">
        <v>82</v>
      </c>
      <c r="AY215" s="19" t="s">
        <v>189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9" t="s">
        <v>80</v>
      </c>
      <c r="BK215" s="186">
        <f>ROUND(I215*H215,2)</f>
        <v>0</v>
      </c>
      <c r="BL215" s="19" t="s">
        <v>104</v>
      </c>
      <c r="BM215" s="185" t="s">
        <v>281</v>
      </c>
    </row>
    <row r="216" s="13" customFormat="1">
      <c r="A216" s="13"/>
      <c r="B216" s="187"/>
      <c r="C216" s="13"/>
      <c r="D216" s="188" t="s">
        <v>195</v>
      </c>
      <c r="E216" s="189" t="s">
        <v>1</v>
      </c>
      <c r="F216" s="190" t="s">
        <v>282</v>
      </c>
      <c r="G216" s="13"/>
      <c r="H216" s="189" t="s">
        <v>1</v>
      </c>
      <c r="I216" s="191"/>
      <c r="J216" s="13"/>
      <c r="K216" s="13"/>
      <c r="L216" s="187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9" t="s">
        <v>195</v>
      </c>
      <c r="AU216" s="189" t="s">
        <v>82</v>
      </c>
      <c r="AV216" s="13" t="s">
        <v>80</v>
      </c>
      <c r="AW216" s="13" t="s">
        <v>30</v>
      </c>
      <c r="AX216" s="13" t="s">
        <v>73</v>
      </c>
      <c r="AY216" s="189" t="s">
        <v>189</v>
      </c>
    </row>
    <row r="217" s="14" customFormat="1">
      <c r="A217" s="14"/>
      <c r="B217" s="195"/>
      <c r="C217" s="14"/>
      <c r="D217" s="188" t="s">
        <v>195</v>
      </c>
      <c r="E217" s="196" t="s">
        <v>1</v>
      </c>
      <c r="F217" s="197" t="s">
        <v>283</v>
      </c>
      <c r="G217" s="14"/>
      <c r="H217" s="198">
        <v>3.2130000000000001</v>
      </c>
      <c r="I217" s="199"/>
      <c r="J217" s="14"/>
      <c r="K217" s="14"/>
      <c r="L217" s="195"/>
      <c r="M217" s="200"/>
      <c r="N217" s="201"/>
      <c r="O217" s="201"/>
      <c r="P217" s="201"/>
      <c r="Q217" s="201"/>
      <c r="R217" s="201"/>
      <c r="S217" s="201"/>
      <c r="T217" s="20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6" t="s">
        <v>195</v>
      </c>
      <c r="AU217" s="196" t="s">
        <v>82</v>
      </c>
      <c r="AV217" s="14" t="s">
        <v>82</v>
      </c>
      <c r="AW217" s="14" t="s">
        <v>30</v>
      </c>
      <c r="AX217" s="14" t="s">
        <v>73</v>
      </c>
      <c r="AY217" s="196" t="s">
        <v>189</v>
      </c>
    </row>
    <row r="218" s="14" customFormat="1">
      <c r="A218" s="14"/>
      <c r="B218" s="195"/>
      <c r="C218" s="14"/>
      <c r="D218" s="188" t="s">
        <v>195</v>
      </c>
      <c r="E218" s="196" t="s">
        <v>1</v>
      </c>
      <c r="F218" s="197" t="s">
        <v>284</v>
      </c>
      <c r="G218" s="14"/>
      <c r="H218" s="198">
        <v>3.2890000000000001</v>
      </c>
      <c r="I218" s="199"/>
      <c r="J218" s="14"/>
      <c r="K218" s="14"/>
      <c r="L218" s="195"/>
      <c r="M218" s="200"/>
      <c r="N218" s="201"/>
      <c r="O218" s="201"/>
      <c r="P218" s="201"/>
      <c r="Q218" s="201"/>
      <c r="R218" s="201"/>
      <c r="S218" s="201"/>
      <c r="T218" s="20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6" t="s">
        <v>195</v>
      </c>
      <c r="AU218" s="196" t="s">
        <v>82</v>
      </c>
      <c r="AV218" s="14" t="s">
        <v>82</v>
      </c>
      <c r="AW218" s="14" t="s">
        <v>30</v>
      </c>
      <c r="AX218" s="14" t="s">
        <v>73</v>
      </c>
      <c r="AY218" s="196" t="s">
        <v>189</v>
      </c>
    </row>
    <row r="219" s="15" customFormat="1">
      <c r="A219" s="15"/>
      <c r="B219" s="203"/>
      <c r="C219" s="15"/>
      <c r="D219" s="188" t="s">
        <v>195</v>
      </c>
      <c r="E219" s="204" t="s">
        <v>1</v>
      </c>
      <c r="F219" s="205" t="s">
        <v>200</v>
      </c>
      <c r="G219" s="15"/>
      <c r="H219" s="206">
        <v>6.5020000000000007</v>
      </c>
      <c r="I219" s="207"/>
      <c r="J219" s="15"/>
      <c r="K219" s="15"/>
      <c r="L219" s="203"/>
      <c r="M219" s="208"/>
      <c r="N219" s="209"/>
      <c r="O219" s="209"/>
      <c r="P219" s="209"/>
      <c r="Q219" s="209"/>
      <c r="R219" s="209"/>
      <c r="S219" s="209"/>
      <c r="T219" s="21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04" t="s">
        <v>195</v>
      </c>
      <c r="AU219" s="204" t="s">
        <v>82</v>
      </c>
      <c r="AV219" s="15" t="s">
        <v>104</v>
      </c>
      <c r="AW219" s="15" t="s">
        <v>30</v>
      </c>
      <c r="AX219" s="15" t="s">
        <v>80</v>
      </c>
      <c r="AY219" s="204" t="s">
        <v>189</v>
      </c>
    </row>
    <row r="220" s="2" customFormat="1" ht="24.15" customHeight="1">
      <c r="A220" s="38"/>
      <c r="B220" s="172"/>
      <c r="C220" s="173" t="s">
        <v>285</v>
      </c>
      <c r="D220" s="173" t="s">
        <v>191</v>
      </c>
      <c r="E220" s="174" t="s">
        <v>286</v>
      </c>
      <c r="F220" s="175" t="s">
        <v>287</v>
      </c>
      <c r="G220" s="176" t="s">
        <v>223</v>
      </c>
      <c r="H220" s="177">
        <v>25.704000000000001</v>
      </c>
      <c r="I220" s="178"/>
      <c r="J220" s="179">
        <f>ROUND(I220*H220,2)</f>
        <v>0</v>
      </c>
      <c r="K220" s="180"/>
      <c r="L220" s="39"/>
      <c r="M220" s="181" t="s">
        <v>1</v>
      </c>
      <c r="N220" s="182" t="s">
        <v>38</v>
      </c>
      <c r="O220" s="77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5" t="s">
        <v>104</v>
      </c>
      <c r="AT220" s="185" t="s">
        <v>191</v>
      </c>
      <c r="AU220" s="185" t="s">
        <v>82</v>
      </c>
      <c r="AY220" s="19" t="s">
        <v>189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9" t="s">
        <v>80</v>
      </c>
      <c r="BK220" s="186">
        <f>ROUND(I220*H220,2)</f>
        <v>0</v>
      </c>
      <c r="BL220" s="19" t="s">
        <v>104</v>
      </c>
      <c r="BM220" s="185" t="s">
        <v>288</v>
      </c>
    </row>
    <row r="221" s="14" customFormat="1">
      <c r="A221" s="14"/>
      <c r="B221" s="195"/>
      <c r="C221" s="14"/>
      <c r="D221" s="188" t="s">
        <v>195</v>
      </c>
      <c r="E221" s="196" t="s">
        <v>1</v>
      </c>
      <c r="F221" s="197" t="s">
        <v>289</v>
      </c>
      <c r="G221" s="14"/>
      <c r="H221" s="198">
        <v>25.704000000000001</v>
      </c>
      <c r="I221" s="199"/>
      <c r="J221" s="14"/>
      <c r="K221" s="14"/>
      <c r="L221" s="195"/>
      <c r="M221" s="200"/>
      <c r="N221" s="201"/>
      <c r="O221" s="201"/>
      <c r="P221" s="201"/>
      <c r="Q221" s="201"/>
      <c r="R221" s="201"/>
      <c r="S221" s="201"/>
      <c r="T221" s="20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6" t="s">
        <v>195</v>
      </c>
      <c r="AU221" s="196" t="s">
        <v>82</v>
      </c>
      <c r="AV221" s="14" t="s">
        <v>82</v>
      </c>
      <c r="AW221" s="14" t="s">
        <v>30</v>
      </c>
      <c r="AX221" s="14" t="s">
        <v>73</v>
      </c>
      <c r="AY221" s="196" t="s">
        <v>189</v>
      </c>
    </row>
    <row r="222" s="15" customFormat="1">
      <c r="A222" s="15"/>
      <c r="B222" s="203"/>
      <c r="C222" s="15"/>
      <c r="D222" s="188" t="s">
        <v>195</v>
      </c>
      <c r="E222" s="204" t="s">
        <v>1</v>
      </c>
      <c r="F222" s="205" t="s">
        <v>200</v>
      </c>
      <c r="G222" s="15"/>
      <c r="H222" s="206">
        <v>25.704000000000001</v>
      </c>
      <c r="I222" s="207"/>
      <c r="J222" s="15"/>
      <c r="K222" s="15"/>
      <c r="L222" s="203"/>
      <c r="M222" s="208"/>
      <c r="N222" s="209"/>
      <c r="O222" s="209"/>
      <c r="P222" s="209"/>
      <c r="Q222" s="209"/>
      <c r="R222" s="209"/>
      <c r="S222" s="209"/>
      <c r="T222" s="21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04" t="s">
        <v>195</v>
      </c>
      <c r="AU222" s="204" t="s">
        <v>82</v>
      </c>
      <c r="AV222" s="15" t="s">
        <v>104</v>
      </c>
      <c r="AW222" s="15" t="s">
        <v>30</v>
      </c>
      <c r="AX222" s="15" t="s">
        <v>80</v>
      </c>
      <c r="AY222" s="204" t="s">
        <v>189</v>
      </c>
    </row>
    <row r="223" s="2" customFormat="1" ht="24.15" customHeight="1">
      <c r="A223" s="38"/>
      <c r="B223" s="172"/>
      <c r="C223" s="173" t="s">
        <v>239</v>
      </c>
      <c r="D223" s="173" t="s">
        <v>191</v>
      </c>
      <c r="E223" s="174" t="s">
        <v>290</v>
      </c>
      <c r="F223" s="175" t="s">
        <v>291</v>
      </c>
      <c r="G223" s="176" t="s">
        <v>223</v>
      </c>
      <c r="H223" s="177">
        <v>25.704000000000001</v>
      </c>
      <c r="I223" s="178"/>
      <c r="J223" s="179">
        <f>ROUND(I223*H223,2)</f>
        <v>0</v>
      </c>
      <c r="K223" s="180"/>
      <c r="L223" s="39"/>
      <c r="M223" s="181" t="s">
        <v>1</v>
      </c>
      <c r="N223" s="182" t="s">
        <v>38</v>
      </c>
      <c r="O223" s="77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5" t="s">
        <v>104</v>
      </c>
      <c r="AT223" s="185" t="s">
        <v>191</v>
      </c>
      <c r="AU223" s="185" t="s">
        <v>82</v>
      </c>
      <c r="AY223" s="19" t="s">
        <v>189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9" t="s">
        <v>80</v>
      </c>
      <c r="BK223" s="186">
        <f>ROUND(I223*H223,2)</f>
        <v>0</v>
      </c>
      <c r="BL223" s="19" t="s">
        <v>104</v>
      </c>
      <c r="BM223" s="185" t="s">
        <v>292</v>
      </c>
    </row>
    <row r="224" s="2" customFormat="1" ht="21.75" customHeight="1">
      <c r="A224" s="38"/>
      <c r="B224" s="172"/>
      <c r="C224" s="173" t="s">
        <v>293</v>
      </c>
      <c r="D224" s="173" t="s">
        <v>191</v>
      </c>
      <c r="E224" s="174" t="s">
        <v>294</v>
      </c>
      <c r="F224" s="175" t="s">
        <v>295</v>
      </c>
      <c r="G224" s="176" t="s">
        <v>223</v>
      </c>
      <c r="H224" s="177">
        <v>10.962</v>
      </c>
      <c r="I224" s="178"/>
      <c r="J224" s="179">
        <f>ROUND(I224*H224,2)</f>
        <v>0</v>
      </c>
      <c r="K224" s="180"/>
      <c r="L224" s="39"/>
      <c r="M224" s="181" t="s">
        <v>1</v>
      </c>
      <c r="N224" s="182" t="s">
        <v>38</v>
      </c>
      <c r="O224" s="77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5" t="s">
        <v>104</v>
      </c>
      <c r="AT224" s="185" t="s">
        <v>191</v>
      </c>
      <c r="AU224" s="185" t="s">
        <v>82</v>
      </c>
      <c r="AY224" s="19" t="s">
        <v>189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9" t="s">
        <v>80</v>
      </c>
      <c r="BK224" s="186">
        <f>ROUND(I224*H224,2)</f>
        <v>0</v>
      </c>
      <c r="BL224" s="19" t="s">
        <v>104</v>
      </c>
      <c r="BM224" s="185" t="s">
        <v>296</v>
      </c>
    </row>
    <row r="225" s="14" customFormat="1">
      <c r="A225" s="14"/>
      <c r="B225" s="195"/>
      <c r="C225" s="14"/>
      <c r="D225" s="188" t="s">
        <v>195</v>
      </c>
      <c r="E225" s="196" t="s">
        <v>1</v>
      </c>
      <c r="F225" s="197" t="s">
        <v>297</v>
      </c>
      <c r="G225" s="14"/>
      <c r="H225" s="198">
        <v>10.962</v>
      </c>
      <c r="I225" s="199"/>
      <c r="J225" s="14"/>
      <c r="K225" s="14"/>
      <c r="L225" s="195"/>
      <c r="M225" s="200"/>
      <c r="N225" s="201"/>
      <c r="O225" s="201"/>
      <c r="P225" s="201"/>
      <c r="Q225" s="201"/>
      <c r="R225" s="201"/>
      <c r="S225" s="201"/>
      <c r="T225" s="20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6" t="s">
        <v>195</v>
      </c>
      <c r="AU225" s="196" t="s">
        <v>82</v>
      </c>
      <c r="AV225" s="14" t="s">
        <v>82</v>
      </c>
      <c r="AW225" s="14" t="s">
        <v>30</v>
      </c>
      <c r="AX225" s="14" t="s">
        <v>73</v>
      </c>
      <c r="AY225" s="196" t="s">
        <v>189</v>
      </c>
    </row>
    <row r="226" s="15" customFormat="1">
      <c r="A226" s="15"/>
      <c r="B226" s="203"/>
      <c r="C226" s="15"/>
      <c r="D226" s="188" t="s">
        <v>195</v>
      </c>
      <c r="E226" s="204" t="s">
        <v>1</v>
      </c>
      <c r="F226" s="205" t="s">
        <v>200</v>
      </c>
      <c r="G226" s="15"/>
      <c r="H226" s="206">
        <v>10.962</v>
      </c>
      <c r="I226" s="207"/>
      <c r="J226" s="15"/>
      <c r="K226" s="15"/>
      <c r="L226" s="203"/>
      <c r="M226" s="208"/>
      <c r="N226" s="209"/>
      <c r="O226" s="209"/>
      <c r="P226" s="209"/>
      <c r="Q226" s="209"/>
      <c r="R226" s="209"/>
      <c r="S226" s="209"/>
      <c r="T226" s="21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4" t="s">
        <v>195</v>
      </c>
      <c r="AU226" s="204" t="s">
        <v>82</v>
      </c>
      <c r="AV226" s="15" t="s">
        <v>104</v>
      </c>
      <c r="AW226" s="15" t="s">
        <v>30</v>
      </c>
      <c r="AX226" s="15" t="s">
        <v>80</v>
      </c>
      <c r="AY226" s="204" t="s">
        <v>189</v>
      </c>
    </row>
    <row r="227" s="2" customFormat="1" ht="24.15" customHeight="1">
      <c r="A227" s="38"/>
      <c r="B227" s="172"/>
      <c r="C227" s="173" t="s">
        <v>248</v>
      </c>
      <c r="D227" s="173" t="s">
        <v>191</v>
      </c>
      <c r="E227" s="174" t="s">
        <v>298</v>
      </c>
      <c r="F227" s="175" t="s">
        <v>299</v>
      </c>
      <c r="G227" s="176" t="s">
        <v>223</v>
      </c>
      <c r="H227" s="177">
        <v>10.962</v>
      </c>
      <c r="I227" s="178"/>
      <c r="J227" s="179">
        <f>ROUND(I227*H227,2)</f>
        <v>0</v>
      </c>
      <c r="K227" s="180"/>
      <c r="L227" s="39"/>
      <c r="M227" s="181" t="s">
        <v>1</v>
      </c>
      <c r="N227" s="182" t="s">
        <v>38</v>
      </c>
      <c r="O227" s="77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5" t="s">
        <v>104</v>
      </c>
      <c r="AT227" s="185" t="s">
        <v>191</v>
      </c>
      <c r="AU227" s="185" t="s">
        <v>82</v>
      </c>
      <c r="AY227" s="19" t="s">
        <v>189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9" t="s">
        <v>80</v>
      </c>
      <c r="BK227" s="186">
        <f>ROUND(I227*H227,2)</f>
        <v>0</v>
      </c>
      <c r="BL227" s="19" t="s">
        <v>104</v>
      </c>
      <c r="BM227" s="185" t="s">
        <v>300</v>
      </c>
    </row>
    <row r="228" s="2" customFormat="1" ht="55.5" customHeight="1">
      <c r="A228" s="38"/>
      <c r="B228" s="172"/>
      <c r="C228" s="173" t="s">
        <v>7</v>
      </c>
      <c r="D228" s="173" t="s">
        <v>191</v>
      </c>
      <c r="E228" s="174" t="s">
        <v>301</v>
      </c>
      <c r="F228" s="175" t="s">
        <v>302</v>
      </c>
      <c r="G228" s="176" t="s">
        <v>212</v>
      </c>
      <c r="H228" s="177">
        <v>0.68300000000000005</v>
      </c>
      <c r="I228" s="178"/>
      <c r="J228" s="179">
        <f>ROUND(I228*H228,2)</f>
        <v>0</v>
      </c>
      <c r="K228" s="180"/>
      <c r="L228" s="39"/>
      <c r="M228" s="181" t="s">
        <v>1</v>
      </c>
      <c r="N228" s="182" t="s">
        <v>38</v>
      </c>
      <c r="O228" s="77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5" t="s">
        <v>104</v>
      </c>
      <c r="AT228" s="185" t="s">
        <v>191</v>
      </c>
      <c r="AU228" s="185" t="s">
        <v>82</v>
      </c>
      <c r="AY228" s="19" t="s">
        <v>189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9" t="s">
        <v>80</v>
      </c>
      <c r="BK228" s="186">
        <f>ROUND(I228*H228,2)</f>
        <v>0</v>
      </c>
      <c r="BL228" s="19" t="s">
        <v>104</v>
      </c>
      <c r="BM228" s="185" t="s">
        <v>303</v>
      </c>
    </row>
    <row r="229" s="14" customFormat="1">
      <c r="A229" s="14"/>
      <c r="B229" s="195"/>
      <c r="C229" s="14"/>
      <c r="D229" s="188" t="s">
        <v>195</v>
      </c>
      <c r="E229" s="196" t="s">
        <v>1</v>
      </c>
      <c r="F229" s="197" t="s">
        <v>304</v>
      </c>
      <c r="G229" s="14"/>
      <c r="H229" s="198">
        <v>0.68300000000000005</v>
      </c>
      <c r="I229" s="199"/>
      <c r="J229" s="14"/>
      <c r="K229" s="14"/>
      <c r="L229" s="195"/>
      <c r="M229" s="200"/>
      <c r="N229" s="201"/>
      <c r="O229" s="201"/>
      <c r="P229" s="201"/>
      <c r="Q229" s="201"/>
      <c r="R229" s="201"/>
      <c r="S229" s="201"/>
      <c r="T229" s="20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6" t="s">
        <v>195</v>
      </c>
      <c r="AU229" s="196" t="s">
        <v>82</v>
      </c>
      <c r="AV229" s="14" t="s">
        <v>82</v>
      </c>
      <c r="AW229" s="14" t="s">
        <v>30</v>
      </c>
      <c r="AX229" s="14" t="s">
        <v>73</v>
      </c>
      <c r="AY229" s="196" t="s">
        <v>189</v>
      </c>
    </row>
    <row r="230" s="15" customFormat="1">
      <c r="A230" s="15"/>
      <c r="B230" s="203"/>
      <c r="C230" s="15"/>
      <c r="D230" s="188" t="s">
        <v>195</v>
      </c>
      <c r="E230" s="204" t="s">
        <v>1</v>
      </c>
      <c r="F230" s="205" t="s">
        <v>200</v>
      </c>
      <c r="G230" s="15"/>
      <c r="H230" s="206">
        <v>0.68300000000000005</v>
      </c>
      <c r="I230" s="207"/>
      <c r="J230" s="15"/>
      <c r="K230" s="15"/>
      <c r="L230" s="203"/>
      <c r="M230" s="208"/>
      <c r="N230" s="209"/>
      <c r="O230" s="209"/>
      <c r="P230" s="209"/>
      <c r="Q230" s="209"/>
      <c r="R230" s="209"/>
      <c r="S230" s="209"/>
      <c r="T230" s="21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04" t="s">
        <v>195</v>
      </c>
      <c r="AU230" s="204" t="s">
        <v>82</v>
      </c>
      <c r="AV230" s="15" t="s">
        <v>104</v>
      </c>
      <c r="AW230" s="15" t="s">
        <v>30</v>
      </c>
      <c r="AX230" s="15" t="s">
        <v>80</v>
      </c>
      <c r="AY230" s="204" t="s">
        <v>189</v>
      </c>
    </row>
    <row r="231" s="12" customFormat="1" ht="22.8" customHeight="1">
      <c r="A231" s="12"/>
      <c r="B231" s="159"/>
      <c r="C231" s="12"/>
      <c r="D231" s="160" t="s">
        <v>72</v>
      </c>
      <c r="E231" s="170" t="s">
        <v>101</v>
      </c>
      <c r="F231" s="170" t="s">
        <v>305</v>
      </c>
      <c r="G231" s="12"/>
      <c r="H231" s="12"/>
      <c r="I231" s="162"/>
      <c r="J231" s="171">
        <f>BK231</f>
        <v>0</v>
      </c>
      <c r="K231" s="12"/>
      <c r="L231" s="159"/>
      <c r="M231" s="164"/>
      <c r="N231" s="165"/>
      <c r="O231" s="165"/>
      <c r="P231" s="166">
        <f>SUM(P232:P317)</f>
        <v>0</v>
      </c>
      <c r="Q231" s="165"/>
      <c r="R231" s="166">
        <f>SUM(R232:R317)</f>
        <v>0</v>
      </c>
      <c r="S231" s="165"/>
      <c r="T231" s="167">
        <f>SUM(T232:T317)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0" t="s">
        <v>80</v>
      </c>
      <c r="AT231" s="168" t="s">
        <v>72</v>
      </c>
      <c r="AU231" s="168" t="s">
        <v>80</v>
      </c>
      <c r="AY231" s="160" t="s">
        <v>189</v>
      </c>
      <c r="BK231" s="169">
        <f>SUM(BK232:BK317)</f>
        <v>0</v>
      </c>
    </row>
    <row r="232" s="2" customFormat="1" ht="24.15" customHeight="1">
      <c r="A232" s="38"/>
      <c r="B232" s="172"/>
      <c r="C232" s="173" t="s">
        <v>254</v>
      </c>
      <c r="D232" s="173" t="s">
        <v>191</v>
      </c>
      <c r="E232" s="174" t="s">
        <v>306</v>
      </c>
      <c r="F232" s="175" t="s">
        <v>307</v>
      </c>
      <c r="G232" s="176" t="s">
        <v>1</v>
      </c>
      <c r="H232" s="177">
        <v>0</v>
      </c>
      <c r="I232" s="178"/>
      <c r="J232" s="179">
        <f>ROUND(I232*H232,2)</f>
        <v>0</v>
      </c>
      <c r="K232" s="180"/>
      <c r="L232" s="39"/>
      <c r="M232" s="181" t="s">
        <v>1</v>
      </c>
      <c r="N232" s="182" t="s">
        <v>38</v>
      </c>
      <c r="O232" s="77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5" t="s">
        <v>104</v>
      </c>
      <c r="AT232" s="185" t="s">
        <v>191</v>
      </c>
      <c r="AU232" s="185" t="s">
        <v>82</v>
      </c>
      <c r="AY232" s="19" t="s">
        <v>189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9" t="s">
        <v>80</v>
      </c>
      <c r="BK232" s="186">
        <f>ROUND(I232*H232,2)</f>
        <v>0</v>
      </c>
      <c r="BL232" s="19" t="s">
        <v>104</v>
      </c>
      <c r="BM232" s="185" t="s">
        <v>308</v>
      </c>
    </row>
    <row r="233" s="2" customFormat="1" ht="37.8" customHeight="1">
      <c r="A233" s="38"/>
      <c r="B233" s="172"/>
      <c r="C233" s="173" t="s">
        <v>309</v>
      </c>
      <c r="D233" s="173" t="s">
        <v>191</v>
      </c>
      <c r="E233" s="174" t="s">
        <v>310</v>
      </c>
      <c r="F233" s="175" t="s">
        <v>311</v>
      </c>
      <c r="G233" s="176" t="s">
        <v>312</v>
      </c>
      <c r="H233" s="177">
        <v>1</v>
      </c>
      <c r="I233" s="178"/>
      <c r="J233" s="179">
        <f>ROUND(I233*H233,2)</f>
        <v>0</v>
      </c>
      <c r="K233" s="180"/>
      <c r="L233" s="39"/>
      <c r="M233" s="181" t="s">
        <v>1</v>
      </c>
      <c r="N233" s="182" t="s">
        <v>38</v>
      </c>
      <c r="O233" s="77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5" t="s">
        <v>104</v>
      </c>
      <c r="AT233" s="185" t="s">
        <v>191</v>
      </c>
      <c r="AU233" s="185" t="s">
        <v>82</v>
      </c>
      <c r="AY233" s="19" t="s">
        <v>189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9" t="s">
        <v>80</v>
      </c>
      <c r="BK233" s="186">
        <f>ROUND(I233*H233,2)</f>
        <v>0</v>
      </c>
      <c r="BL233" s="19" t="s">
        <v>104</v>
      </c>
      <c r="BM233" s="185" t="s">
        <v>313</v>
      </c>
    </row>
    <row r="234" s="2" customFormat="1" ht="37.8" customHeight="1">
      <c r="A234" s="38"/>
      <c r="B234" s="172"/>
      <c r="C234" s="173" t="s">
        <v>257</v>
      </c>
      <c r="D234" s="173" t="s">
        <v>191</v>
      </c>
      <c r="E234" s="174" t="s">
        <v>314</v>
      </c>
      <c r="F234" s="175" t="s">
        <v>315</v>
      </c>
      <c r="G234" s="176" t="s">
        <v>223</v>
      </c>
      <c r="H234" s="177">
        <v>9.4719999999999995</v>
      </c>
      <c r="I234" s="178"/>
      <c r="J234" s="179">
        <f>ROUND(I234*H234,2)</f>
        <v>0</v>
      </c>
      <c r="K234" s="180"/>
      <c r="L234" s="39"/>
      <c r="M234" s="181" t="s">
        <v>1</v>
      </c>
      <c r="N234" s="182" t="s">
        <v>38</v>
      </c>
      <c r="O234" s="77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5" t="s">
        <v>104</v>
      </c>
      <c r="AT234" s="185" t="s">
        <v>191</v>
      </c>
      <c r="AU234" s="185" t="s">
        <v>82</v>
      </c>
      <c r="AY234" s="19" t="s">
        <v>189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9" t="s">
        <v>80</v>
      </c>
      <c r="BK234" s="186">
        <f>ROUND(I234*H234,2)</f>
        <v>0</v>
      </c>
      <c r="BL234" s="19" t="s">
        <v>104</v>
      </c>
      <c r="BM234" s="185" t="s">
        <v>316</v>
      </c>
    </row>
    <row r="235" s="14" customFormat="1">
      <c r="A235" s="14"/>
      <c r="B235" s="195"/>
      <c r="C235" s="14"/>
      <c r="D235" s="188" t="s">
        <v>195</v>
      </c>
      <c r="E235" s="196" t="s">
        <v>1</v>
      </c>
      <c r="F235" s="197" t="s">
        <v>317</v>
      </c>
      <c r="G235" s="14"/>
      <c r="H235" s="198">
        <v>9.4719999999999995</v>
      </c>
      <c r="I235" s="199"/>
      <c r="J235" s="14"/>
      <c r="K235" s="14"/>
      <c r="L235" s="195"/>
      <c r="M235" s="200"/>
      <c r="N235" s="201"/>
      <c r="O235" s="201"/>
      <c r="P235" s="201"/>
      <c r="Q235" s="201"/>
      <c r="R235" s="201"/>
      <c r="S235" s="201"/>
      <c r="T235" s="20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6" t="s">
        <v>195</v>
      </c>
      <c r="AU235" s="196" t="s">
        <v>82</v>
      </c>
      <c r="AV235" s="14" t="s">
        <v>82</v>
      </c>
      <c r="AW235" s="14" t="s">
        <v>30</v>
      </c>
      <c r="AX235" s="14" t="s">
        <v>73</v>
      </c>
      <c r="AY235" s="196" t="s">
        <v>189</v>
      </c>
    </row>
    <row r="236" s="15" customFormat="1">
      <c r="A236" s="15"/>
      <c r="B236" s="203"/>
      <c r="C236" s="15"/>
      <c r="D236" s="188" t="s">
        <v>195</v>
      </c>
      <c r="E236" s="204" t="s">
        <v>1</v>
      </c>
      <c r="F236" s="205" t="s">
        <v>200</v>
      </c>
      <c r="G236" s="15"/>
      <c r="H236" s="206">
        <v>9.4719999999999995</v>
      </c>
      <c r="I236" s="207"/>
      <c r="J236" s="15"/>
      <c r="K236" s="15"/>
      <c r="L236" s="203"/>
      <c r="M236" s="208"/>
      <c r="N236" s="209"/>
      <c r="O236" s="209"/>
      <c r="P236" s="209"/>
      <c r="Q236" s="209"/>
      <c r="R236" s="209"/>
      <c r="S236" s="209"/>
      <c r="T236" s="21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04" t="s">
        <v>195</v>
      </c>
      <c r="AU236" s="204" t="s">
        <v>82</v>
      </c>
      <c r="AV236" s="15" t="s">
        <v>104</v>
      </c>
      <c r="AW236" s="15" t="s">
        <v>30</v>
      </c>
      <c r="AX236" s="15" t="s">
        <v>80</v>
      </c>
      <c r="AY236" s="204" t="s">
        <v>189</v>
      </c>
    </row>
    <row r="237" s="2" customFormat="1" ht="37.8" customHeight="1">
      <c r="A237" s="38"/>
      <c r="B237" s="172"/>
      <c r="C237" s="173" t="s">
        <v>318</v>
      </c>
      <c r="D237" s="173" t="s">
        <v>191</v>
      </c>
      <c r="E237" s="174" t="s">
        <v>319</v>
      </c>
      <c r="F237" s="175" t="s">
        <v>320</v>
      </c>
      <c r="G237" s="176" t="s">
        <v>223</v>
      </c>
      <c r="H237" s="177">
        <v>23.048999999999999</v>
      </c>
      <c r="I237" s="178"/>
      <c r="J237" s="179">
        <f>ROUND(I237*H237,2)</f>
        <v>0</v>
      </c>
      <c r="K237" s="180"/>
      <c r="L237" s="39"/>
      <c r="M237" s="181" t="s">
        <v>1</v>
      </c>
      <c r="N237" s="182" t="s">
        <v>38</v>
      </c>
      <c r="O237" s="77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5" t="s">
        <v>104</v>
      </c>
      <c r="AT237" s="185" t="s">
        <v>191</v>
      </c>
      <c r="AU237" s="185" t="s">
        <v>82</v>
      </c>
      <c r="AY237" s="19" t="s">
        <v>189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9" t="s">
        <v>80</v>
      </c>
      <c r="BK237" s="186">
        <f>ROUND(I237*H237,2)</f>
        <v>0</v>
      </c>
      <c r="BL237" s="19" t="s">
        <v>104</v>
      </c>
      <c r="BM237" s="185" t="s">
        <v>321</v>
      </c>
    </row>
    <row r="238" s="13" customFormat="1">
      <c r="A238" s="13"/>
      <c r="B238" s="187"/>
      <c r="C238" s="13"/>
      <c r="D238" s="188" t="s">
        <v>195</v>
      </c>
      <c r="E238" s="189" t="s">
        <v>1</v>
      </c>
      <c r="F238" s="190" t="s">
        <v>322</v>
      </c>
      <c r="G238" s="13"/>
      <c r="H238" s="189" t="s">
        <v>1</v>
      </c>
      <c r="I238" s="191"/>
      <c r="J238" s="13"/>
      <c r="K238" s="13"/>
      <c r="L238" s="187"/>
      <c r="M238" s="192"/>
      <c r="N238" s="193"/>
      <c r="O238" s="193"/>
      <c r="P238" s="193"/>
      <c r="Q238" s="193"/>
      <c r="R238" s="193"/>
      <c r="S238" s="193"/>
      <c r="T238" s="19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9" t="s">
        <v>195</v>
      </c>
      <c r="AU238" s="189" t="s">
        <v>82</v>
      </c>
      <c r="AV238" s="13" t="s">
        <v>80</v>
      </c>
      <c r="AW238" s="13" t="s">
        <v>30</v>
      </c>
      <c r="AX238" s="13" t="s">
        <v>73</v>
      </c>
      <c r="AY238" s="189" t="s">
        <v>189</v>
      </c>
    </row>
    <row r="239" s="14" customFormat="1">
      <c r="A239" s="14"/>
      <c r="B239" s="195"/>
      <c r="C239" s="14"/>
      <c r="D239" s="188" t="s">
        <v>195</v>
      </c>
      <c r="E239" s="196" t="s">
        <v>1</v>
      </c>
      <c r="F239" s="197" t="s">
        <v>323</v>
      </c>
      <c r="G239" s="14"/>
      <c r="H239" s="198">
        <v>23.048999999999999</v>
      </c>
      <c r="I239" s="199"/>
      <c r="J239" s="14"/>
      <c r="K239" s="14"/>
      <c r="L239" s="195"/>
      <c r="M239" s="200"/>
      <c r="N239" s="201"/>
      <c r="O239" s="201"/>
      <c r="P239" s="201"/>
      <c r="Q239" s="201"/>
      <c r="R239" s="201"/>
      <c r="S239" s="201"/>
      <c r="T239" s="20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6" t="s">
        <v>195</v>
      </c>
      <c r="AU239" s="196" t="s">
        <v>82</v>
      </c>
      <c r="AV239" s="14" t="s">
        <v>82</v>
      </c>
      <c r="AW239" s="14" t="s">
        <v>30</v>
      </c>
      <c r="AX239" s="14" t="s">
        <v>73</v>
      </c>
      <c r="AY239" s="196" t="s">
        <v>189</v>
      </c>
    </row>
    <row r="240" s="15" customFormat="1">
      <c r="A240" s="15"/>
      <c r="B240" s="203"/>
      <c r="C240" s="15"/>
      <c r="D240" s="188" t="s">
        <v>195</v>
      </c>
      <c r="E240" s="204" t="s">
        <v>1</v>
      </c>
      <c r="F240" s="205" t="s">
        <v>200</v>
      </c>
      <c r="G240" s="15"/>
      <c r="H240" s="206">
        <v>23.048999999999999</v>
      </c>
      <c r="I240" s="207"/>
      <c r="J240" s="15"/>
      <c r="K240" s="15"/>
      <c r="L240" s="203"/>
      <c r="M240" s="208"/>
      <c r="N240" s="209"/>
      <c r="O240" s="209"/>
      <c r="P240" s="209"/>
      <c r="Q240" s="209"/>
      <c r="R240" s="209"/>
      <c r="S240" s="209"/>
      <c r="T240" s="21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04" t="s">
        <v>195</v>
      </c>
      <c r="AU240" s="204" t="s">
        <v>82</v>
      </c>
      <c r="AV240" s="15" t="s">
        <v>104</v>
      </c>
      <c r="AW240" s="15" t="s">
        <v>30</v>
      </c>
      <c r="AX240" s="15" t="s">
        <v>80</v>
      </c>
      <c r="AY240" s="204" t="s">
        <v>189</v>
      </c>
    </row>
    <row r="241" s="2" customFormat="1" ht="37.8" customHeight="1">
      <c r="A241" s="38"/>
      <c r="B241" s="172"/>
      <c r="C241" s="173" t="s">
        <v>265</v>
      </c>
      <c r="D241" s="173" t="s">
        <v>191</v>
      </c>
      <c r="E241" s="174" t="s">
        <v>324</v>
      </c>
      <c r="F241" s="175" t="s">
        <v>325</v>
      </c>
      <c r="G241" s="176" t="s">
        <v>223</v>
      </c>
      <c r="H241" s="177">
        <v>517.45899999999995</v>
      </c>
      <c r="I241" s="178"/>
      <c r="J241" s="179">
        <f>ROUND(I241*H241,2)</f>
        <v>0</v>
      </c>
      <c r="K241" s="180"/>
      <c r="L241" s="39"/>
      <c r="M241" s="181" t="s">
        <v>1</v>
      </c>
      <c r="N241" s="182" t="s">
        <v>38</v>
      </c>
      <c r="O241" s="77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5" t="s">
        <v>104</v>
      </c>
      <c r="AT241" s="185" t="s">
        <v>191</v>
      </c>
      <c r="AU241" s="185" t="s">
        <v>82</v>
      </c>
      <c r="AY241" s="19" t="s">
        <v>189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9" t="s">
        <v>80</v>
      </c>
      <c r="BK241" s="186">
        <f>ROUND(I241*H241,2)</f>
        <v>0</v>
      </c>
      <c r="BL241" s="19" t="s">
        <v>104</v>
      </c>
      <c r="BM241" s="185" t="s">
        <v>326</v>
      </c>
    </row>
    <row r="242" s="13" customFormat="1">
      <c r="A242" s="13"/>
      <c r="B242" s="187"/>
      <c r="C242" s="13"/>
      <c r="D242" s="188" t="s">
        <v>195</v>
      </c>
      <c r="E242" s="189" t="s">
        <v>1</v>
      </c>
      <c r="F242" s="190" t="s">
        <v>327</v>
      </c>
      <c r="G242" s="13"/>
      <c r="H242" s="189" t="s">
        <v>1</v>
      </c>
      <c r="I242" s="191"/>
      <c r="J242" s="13"/>
      <c r="K242" s="13"/>
      <c r="L242" s="187"/>
      <c r="M242" s="192"/>
      <c r="N242" s="193"/>
      <c r="O242" s="193"/>
      <c r="P242" s="193"/>
      <c r="Q242" s="193"/>
      <c r="R242" s="193"/>
      <c r="S242" s="193"/>
      <c r="T242" s="19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9" t="s">
        <v>195</v>
      </c>
      <c r="AU242" s="189" t="s">
        <v>82</v>
      </c>
      <c r="AV242" s="13" t="s">
        <v>80</v>
      </c>
      <c r="AW242" s="13" t="s">
        <v>30</v>
      </c>
      <c r="AX242" s="13" t="s">
        <v>73</v>
      </c>
      <c r="AY242" s="189" t="s">
        <v>189</v>
      </c>
    </row>
    <row r="243" s="14" customFormat="1">
      <c r="A243" s="14"/>
      <c r="B243" s="195"/>
      <c r="C243" s="14"/>
      <c r="D243" s="188" t="s">
        <v>195</v>
      </c>
      <c r="E243" s="196" t="s">
        <v>1</v>
      </c>
      <c r="F243" s="197" t="s">
        <v>328</v>
      </c>
      <c r="G243" s="14"/>
      <c r="H243" s="198">
        <v>147.798</v>
      </c>
      <c r="I243" s="199"/>
      <c r="J243" s="14"/>
      <c r="K243" s="14"/>
      <c r="L243" s="195"/>
      <c r="M243" s="200"/>
      <c r="N243" s="201"/>
      <c r="O243" s="201"/>
      <c r="P243" s="201"/>
      <c r="Q243" s="201"/>
      <c r="R243" s="201"/>
      <c r="S243" s="201"/>
      <c r="T243" s="20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6" t="s">
        <v>195</v>
      </c>
      <c r="AU243" s="196" t="s">
        <v>82</v>
      </c>
      <c r="AV243" s="14" t="s">
        <v>82</v>
      </c>
      <c r="AW243" s="14" t="s">
        <v>30</v>
      </c>
      <c r="AX243" s="14" t="s">
        <v>73</v>
      </c>
      <c r="AY243" s="196" t="s">
        <v>189</v>
      </c>
    </row>
    <row r="244" s="14" customFormat="1">
      <c r="A244" s="14"/>
      <c r="B244" s="195"/>
      <c r="C244" s="14"/>
      <c r="D244" s="188" t="s">
        <v>195</v>
      </c>
      <c r="E244" s="196" t="s">
        <v>1</v>
      </c>
      <c r="F244" s="197" t="s">
        <v>329</v>
      </c>
      <c r="G244" s="14"/>
      <c r="H244" s="198">
        <v>120.976</v>
      </c>
      <c r="I244" s="199"/>
      <c r="J244" s="14"/>
      <c r="K244" s="14"/>
      <c r="L244" s="195"/>
      <c r="M244" s="200"/>
      <c r="N244" s="201"/>
      <c r="O244" s="201"/>
      <c r="P244" s="201"/>
      <c r="Q244" s="201"/>
      <c r="R244" s="201"/>
      <c r="S244" s="201"/>
      <c r="T244" s="20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6" t="s">
        <v>195</v>
      </c>
      <c r="AU244" s="196" t="s">
        <v>82</v>
      </c>
      <c r="AV244" s="14" t="s">
        <v>82</v>
      </c>
      <c r="AW244" s="14" t="s">
        <v>30</v>
      </c>
      <c r="AX244" s="14" t="s">
        <v>73</v>
      </c>
      <c r="AY244" s="196" t="s">
        <v>189</v>
      </c>
    </row>
    <row r="245" s="13" customFormat="1">
      <c r="A245" s="13"/>
      <c r="B245" s="187"/>
      <c r="C245" s="13"/>
      <c r="D245" s="188" t="s">
        <v>195</v>
      </c>
      <c r="E245" s="189" t="s">
        <v>1</v>
      </c>
      <c r="F245" s="190" t="s">
        <v>330</v>
      </c>
      <c r="G245" s="13"/>
      <c r="H245" s="189" t="s">
        <v>1</v>
      </c>
      <c r="I245" s="191"/>
      <c r="J245" s="13"/>
      <c r="K245" s="13"/>
      <c r="L245" s="187"/>
      <c r="M245" s="192"/>
      <c r="N245" s="193"/>
      <c r="O245" s="193"/>
      <c r="P245" s="193"/>
      <c r="Q245" s="193"/>
      <c r="R245" s="193"/>
      <c r="S245" s="193"/>
      <c r="T245" s="19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9" t="s">
        <v>195</v>
      </c>
      <c r="AU245" s="189" t="s">
        <v>82</v>
      </c>
      <c r="AV245" s="13" t="s">
        <v>80</v>
      </c>
      <c r="AW245" s="13" t="s">
        <v>30</v>
      </c>
      <c r="AX245" s="13" t="s">
        <v>73</v>
      </c>
      <c r="AY245" s="189" t="s">
        <v>189</v>
      </c>
    </row>
    <row r="246" s="14" customFormat="1">
      <c r="A246" s="14"/>
      <c r="B246" s="195"/>
      <c r="C246" s="14"/>
      <c r="D246" s="188" t="s">
        <v>195</v>
      </c>
      <c r="E246" s="196" t="s">
        <v>1</v>
      </c>
      <c r="F246" s="197" t="s">
        <v>331</v>
      </c>
      <c r="G246" s="14"/>
      <c r="H246" s="198">
        <v>130.17400000000001</v>
      </c>
      <c r="I246" s="199"/>
      <c r="J246" s="14"/>
      <c r="K246" s="14"/>
      <c r="L246" s="195"/>
      <c r="M246" s="200"/>
      <c r="N246" s="201"/>
      <c r="O246" s="201"/>
      <c r="P246" s="201"/>
      <c r="Q246" s="201"/>
      <c r="R246" s="201"/>
      <c r="S246" s="201"/>
      <c r="T246" s="20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6" t="s">
        <v>195</v>
      </c>
      <c r="AU246" s="196" t="s">
        <v>82</v>
      </c>
      <c r="AV246" s="14" t="s">
        <v>82</v>
      </c>
      <c r="AW246" s="14" t="s">
        <v>30</v>
      </c>
      <c r="AX246" s="14" t="s">
        <v>73</v>
      </c>
      <c r="AY246" s="196" t="s">
        <v>189</v>
      </c>
    </row>
    <row r="247" s="14" customFormat="1">
      <c r="A247" s="14"/>
      <c r="B247" s="195"/>
      <c r="C247" s="14"/>
      <c r="D247" s="188" t="s">
        <v>195</v>
      </c>
      <c r="E247" s="196" t="s">
        <v>1</v>
      </c>
      <c r="F247" s="197" t="s">
        <v>332</v>
      </c>
      <c r="G247" s="14"/>
      <c r="H247" s="198">
        <v>118.511</v>
      </c>
      <c r="I247" s="199"/>
      <c r="J247" s="14"/>
      <c r="K247" s="14"/>
      <c r="L247" s="195"/>
      <c r="M247" s="200"/>
      <c r="N247" s="201"/>
      <c r="O247" s="201"/>
      <c r="P247" s="201"/>
      <c r="Q247" s="201"/>
      <c r="R247" s="201"/>
      <c r="S247" s="201"/>
      <c r="T247" s="20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6" t="s">
        <v>195</v>
      </c>
      <c r="AU247" s="196" t="s">
        <v>82</v>
      </c>
      <c r="AV247" s="14" t="s">
        <v>82</v>
      </c>
      <c r="AW247" s="14" t="s">
        <v>30</v>
      </c>
      <c r="AX247" s="14" t="s">
        <v>73</v>
      </c>
      <c r="AY247" s="196" t="s">
        <v>189</v>
      </c>
    </row>
    <row r="248" s="15" customFormat="1">
      <c r="A248" s="15"/>
      <c r="B248" s="203"/>
      <c r="C248" s="15"/>
      <c r="D248" s="188" t="s">
        <v>195</v>
      </c>
      <c r="E248" s="204" t="s">
        <v>1</v>
      </c>
      <c r="F248" s="205" t="s">
        <v>200</v>
      </c>
      <c r="G248" s="15"/>
      <c r="H248" s="206">
        <v>517.45899999999995</v>
      </c>
      <c r="I248" s="207"/>
      <c r="J248" s="15"/>
      <c r="K248" s="15"/>
      <c r="L248" s="203"/>
      <c r="M248" s="208"/>
      <c r="N248" s="209"/>
      <c r="O248" s="209"/>
      <c r="P248" s="209"/>
      <c r="Q248" s="209"/>
      <c r="R248" s="209"/>
      <c r="S248" s="209"/>
      <c r="T248" s="21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04" t="s">
        <v>195</v>
      </c>
      <c r="AU248" s="204" t="s">
        <v>82</v>
      </c>
      <c r="AV248" s="15" t="s">
        <v>104</v>
      </c>
      <c r="AW248" s="15" t="s">
        <v>30</v>
      </c>
      <c r="AX248" s="15" t="s">
        <v>80</v>
      </c>
      <c r="AY248" s="204" t="s">
        <v>189</v>
      </c>
    </row>
    <row r="249" s="2" customFormat="1" ht="62.7" customHeight="1">
      <c r="A249" s="38"/>
      <c r="B249" s="172"/>
      <c r="C249" s="173" t="s">
        <v>333</v>
      </c>
      <c r="D249" s="173" t="s">
        <v>191</v>
      </c>
      <c r="E249" s="174" t="s">
        <v>334</v>
      </c>
      <c r="F249" s="175" t="s">
        <v>335</v>
      </c>
      <c r="G249" s="176" t="s">
        <v>223</v>
      </c>
      <c r="H249" s="177">
        <v>423.30700000000002</v>
      </c>
      <c r="I249" s="178"/>
      <c r="J249" s="179">
        <f>ROUND(I249*H249,2)</f>
        <v>0</v>
      </c>
      <c r="K249" s="180"/>
      <c r="L249" s="39"/>
      <c r="M249" s="181" t="s">
        <v>1</v>
      </c>
      <c r="N249" s="182" t="s">
        <v>38</v>
      </c>
      <c r="O249" s="77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5" t="s">
        <v>104</v>
      </c>
      <c r="AT249" s="185" t="s">
        <v>191</v>
      </c>
      <c r="AU249" s="185" t="s">
        <v>82</v>
      </c>
      <c r="AY249" s="19" t="s">
        <v>189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9" t="s">
        <v>80</v>
      </c>
      <c r="BK249" s="186">
        <f>ROUND(I249*H249,2)</f>
        <v>0</v>
      </c>
      <c r="BL249" s="19" t="s">
        <v>104</v>
      </c>
      <c r="BM249" s="185" t="s">
        <v>336</v>
      </c>
    </row>
    <row r="250" s="14" customFormat="1">
      <c r="A250" s="14"/>
      <c r="B250" s="195"/>
      <c r="C250" s="14"/>
      <c r="D250" s="188" t="s">
        <v>195</v>
      </c>
      <c r="E250" s="196" t="s">
        <v>1</v>
      </c>
      <c r="F250" s="197" t="s">
        <v>337</v>
      </c>
      <c r="G250" s="14"/>
      <c r="H250" s="198">
        <v>96.025000000000006</v>
      </c>
      <c r="I250" s="199"/>
      <c r="J250" s="14"/>
      <c r="K250" s="14"/>
      <c r="L250" s="195"/>
      <c r="M250" s="200"/>
      <c r="N250" s="201"/>
      <c r="O250" s="201"/>
      <c r="P250" s="201"/>
      <c r="Q250" s="201"/>
      <c r="R250" s="201"/>
      <c r="S250" s="201"/>
      <c r="T250" s="20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6" t="s">
        <v>195</v>
      </c>
      <c r="AU250" s="196" t="s">
        <v>82</v>
      </c>
      <c r="AV250" s="14" t="s">
        <v>82</v>
      </c>
      <c r="AW250" s="14" t="s">
        <v>30</v>
      </c>
      <c r="AX250" s="14" t="s">
        <v>73</v>
      </c>
      <c r="AY250" s="196" t="s">
        <v>189</v>
      </c>
    </row>
    <row r="251" s="14" customFormat="1">
      <c r="A251" s="14"/>
      <c r="B251" s="195"/>
      <c r="C251" s="14"/>
      <c r="D251" s="188" t="s">
        <v>195</v>
      </c>
      <c r="E251" s="196" t="s">
        <v>1</v>
      </c>
      <c r="F251" s="197" t="s">
        <v>338</v>
      </c>
      <c r="G251" s="14"/>
      <c r="H251" s="198">
        <v>123.32299999999999</v>
      </c>
      <c r="I251" s="199"/>
      <c r="J251" s="14"/>
      <c r="K251" s="14"/>
      <c r="L251" s="195"/>
      <c r="M251" s="200"/>
      <c r="N251" s="201"/>
      <c r="O251" s="201"/>
      <c r="P251" s="201"/>
      <c r="Q251" s="201"/>
      <c r="R251" s="201"/>
      <c r="S251" s="201"/>
      <c r="T251" s="20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6" t="s">
        <v>195</v>
      </c>
      <c r="AU251" s="196" t="s">
        <v>82</v>
      </c>
      <c r="AV251" s="14" t="s">
        <v>82</v>
      </c>
      <c r="AW251" s="14" t="s">
        <v>30</v>
      </c>
      <c r="AX251" s="14" t="s">
        <v>73</v>
      </c>
      <c r="AY251" s="196" t="s">
        <v>189</v>
      </c>
    </row>
    <row r="252" s="14" customFormat="1">
      <c r="A252" s="14"/>
      <c r="B252" s="195"/>
      <c r="C252" s="14"/>
      <c r="D252" s="188" t="s">
        <v>195</v>
      </c>
      <c r="E252" s="196" t="s">
        <v>1</v>
      </c>
      <c r="F252" s="197" t="s">
        <v>339</v>
      </c>
      <c r="G252" s="14"/>
      <c r="H252" s="198">
        <v>84.745999999999995</v>
      </c>
      <c r="I252" s="199"/>
      <c r="J252" s="14"/>
      <c r="K252" s="14"/>
      <c r="L252" s="195"/>
      <c r="M252" s="200"/>
      <c r="N252" s="201"/>
      <c r="O252" s="201"/>
      <c r="P252" s="201"/>
      <c r="Q252" s="201"/>
      <c r="R252" s="201"/>
      <c r="S252" s="201"/>
      <c r="T252" s="20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6" t="s">
        <v>195</v>
      </c>
      <c r="AU252" s="196" t="s">
        <v>82</v>
      </c>
      <c r="AV252" s="14" t="s">
        <v>82</v>
      </c>
      <c r="AW252" s="14" t="s">
        <v>30</v>
      </c>
      <c r="AX252" s="14" t="s">
        <v>73</v>
      </c>
      <c r="AY252" s="196" t="s">
        <v>189</v>
      </c>
    </row>
    <row r="253" s="14" customFormat="1">
      <c r="A253" s="14"/>
      <c r="B253" s="195"/>
      <c r="C253" s="14"/>
      <c r="D253" s="188" t="s">
        <v>195</v>
      </c>
      <c r="E253" s="196" t="s">
        <v>1</v>
      </c>
      <c r="F253" s="197" t="s">
        <v>340</v>
      </c>
      <c r="G253" s="14"/>
      <c r="H253" s="198">
        <v>108.42</v>
      </c>
      <c r="I253" s="199"/>
      <c r="J253" s="14"/>
      <c r="K253" s="14"/>
      <c r="L253" s="195"/>
      <c r="M253" s="200"/>
      <c r="N253" s="201"/>
      <c r="O253" s="201"/>
      <c r="P253" s="201"/>
      <c r="Q253" s="201"/>
      <c r="R253" s="201"/>
      <c r="S253" s="201"/>
      <c r="T253" s="20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6" t="s">
        <v>195</v>
      </c>
      <c r="AU253" s="196" t="s">
        <v>82</v>
      </c>
      <c r="AV253" s="14" t="s">
        <v>82</v>
      </c>
      <c r="AW253" s="14" t="s">
        <v>30</v>
      </c>
      <c r="AX253" s="14" t="s">
        <v>73</v>
      </c>
      <c r="AY253" s="196" t="s">
        <v>189</v>
      </c>
    </row>
    <row r="254" s="13" customFormat="1">
      <c r="A254" s="13"/>
      <c r="B254" s="187"/>
      <c r="C254" s="13"/>
      <c r="D254" s="188" t="s">
        <v>195</v>
      </c>
      <c r="E254" s="189" t="s">
        <v>1</v>
      </c>
      <c r="F254" s="190" t="s">
        <v>341</v>
      </c>
      <c r="G254" s="13"/>
      <c r="H254" s="189" t="s">
        <v>1</v>
      </c>
      <c r="I254" s="191"/>
      <c r="J254" s="13"/>
      <c r="K254" s="13"/>
      <c r="L254" s="187"/>
      <c r="M254" s="192"/>
      <c r="N254" s="193"/>
      <c r="O254" s="193"/>
      <c r="P254" s="193"/>
      <c r="Q254" s="193"/>
      <c r="R254" s="193"/>
      <c r="S254" s="193"/>
      <c r="T254" s="19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9" t="s">
        <v>195</v>
      </c>
      <c r="AU254" s="189" t="s">
        <v>82</v>
      </c>
      <c r="AV254" s="13" t="s">
        <v>80</v>
      </c>
      <c r="AW254" s="13" t="s">
        <v>30</v>
      </c>
      <c r="AX254" s="13" t="s">
        <v>73</v>
      </c>
      <c r="AY254" s="189" t="s">
        <v>189</v>
      </c>
    </row>
    <row r="255" s="14" customFormat="1">
      <c r="A255" s="14"/>
      <c r="B255" s="195"/>
      <c r="C255" s="14"/>
      <c r="D255" s="188" t="s">
        <v>195</v>
      </c>
      <c r="E255" s="196" t="s">
        <v>1</v>
      </c>
      <c r="F255" s="197" t="s">
        <v>342</v>
      </c>
      <c r="G255" s="14"/>
      <c r="H255" s="198">
        <v>10.792999999999999</v>
      </c>
      <c r="I255" s="199"/>
      <c r="J255" s="14"/>
      <c r="K255" s="14"/>
      <c r="L255" s="195"/>
      <c r="M255" s="200"/>
      <c r="N255" s="201"/>
      <c r="O255" s="201"/>
      <c r="P255" s="201"/>
      <c r="Q255" s="201"/>
      <c r="R255" s="201"/>
      <c r="S255" s="201"/>
      <c r="T255" s="20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6" t="s">
        <v>195</v>
      </c>
      <c r="AU255" s="196" t="s">
        <v>82</v>
      </c>
      <c r="AV255" s="14" t="s">
        <v>82</v>
      </c>
      <c r="AW255" s="14" t="s">
        <v>30</v>
      </c>
      <c r="AX255" s="14" t="s">
        <v>73</v>
      </c>
      <c r="AY255" s="196" t="s">
        <v>189</v>
      </c>
    </row>
    <row r="256" s="15" customFormat="1">
      <c r="A256" s="15"/>
      <c r="B256" s="203"/>
      <c r="C256" s="15"/>
      <c r="D256" s="188" t="s">
        <v>195</v>
      </c>
      <c r="E256" s="204" t="s">
        <v>1</v>
      </c>
      <c r="F256" s="205" t="s">
        <v>200</v>
      </c>
      <c r="G256" s="15"/>
      <c r="H256" s="206">
        <v>423.30700000000002</v>
      </c>
      <c r="I256" s="207"/>
      <c r="J256" s="15"/>
      <c r="K256" s="15"/>
      <c r="L256" s="203"/>
      <c r="M256" s="208"/>
      <c r="N256" s="209"/>
      <c r="O256" s="209"/>
      <c r="P256" s="209"/>
      <c r="Q256" s="209"/>
      <c r="R256" s="209"/>
      <c r="S256" s="209"/>
      <c r="T256" s="21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04" t="s">
        <v>195</v>
      </c>
      <c r="AU256" s="204" t="s">
        <v>82</v>
      </c>
      <c r="AV256" s="15" t="s">
        <v>104</v>
      </c>
      <c r="AW256" s="15" t="s">
        <v>30</v>
      </c>
      <c r="AX256" s="15" t="s">
        <v>80</v>
      </c>
      <c r="AY256" s="204" t="s">
        <v>189</v>
      </c>
    </row>
    <row r="257" s="2" customFormat="1" ht="37.8" customHeight="1">
      <c r="A257" s="38"/>
      <c r="B257" s="172"/>
      <c r="C257" s="173" t="s">
        <v>272</v>
      </c>
      <c r="D257" s="173" t="s">
        <v>191</v>
      </c>
      <c r="E257" s="174" t="s">
        <v>343</v>
      </c>
      <c r="F257" s="175" t="s">
        <v>344</v>
      </c>
      <c r="G257" s="176" t="s">
        <v>194</v>
      </c>
      <c r="H257" s="177">
        <v>6.7300000000000004</v>
      </c>
      <c r="I257" s="178"/>
      <c r="J257" s="179">
        <f>ROUND(I257*H257,2)</f>
        <v>0</v>
      </c>
      <c r="K257" s="180"/>
      <c r="L257" s="39"/>
      <c r="M257" s="181" t="s">
        <v>1</v>
      </c>
      <c r="N257" s="182" t="s">
        <v>38</v>
      </c>
      <c r="O257" s="77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5" t="s">
        <v>104</v>
      </c>
      <c r="AT257" s="185" t="s">
        <v>191</v>
      </c>
      <c r="AU257" s="185" t="s">
        <v>82</v>
      </c>
      <c r="AY257" s="19" t="s">
        <v>189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9" t="s">
        <v>80</v>
      </c>
      <c r="BK257" s="186">
        <f>ROUND(I257*H257,2)</f>
        <v>0</v>
      </c>
      <c r="BL257" s="19" t="s">
        <v>104</v>
      </c>
      <c r="BM257" s="185" t="s">
        <v>345</v>
      </c>
    </row>
    <row r="258" s="14" customFormat="1">
      <c r="A258" s="14"/>
      <c r="B258" s="195"/>
      <c r="C258" s="14"/>
      <c r="D258" s="188" t="s">
        <v>195</v>
      </c>
      <c r="E258" s="196" t="s">
        <v>1</v>
      </c>
      <c r="F258" s="197" t="s">
        <v>346</v>
      </c>
      <c r="G258" s="14"/>
      <c r="H258" s="198">
        <v>6.7300000000000004</v>
      </c>
      <c r="I258" s="199"/>
      <c r="J258" s="14"/>
      <c r="K258" s="14"/>
      <c r="L258" s="195"/>
      <c r="M258" s="200"/>
      <c r="N258" s="201"/>
      <c r="O258" s="201"/>
      <c r="P258" s="201"/>
      <c r="Q258" s="201"/>
      <c r="R258" s="201"/>
      <c r="S258" s="201"/>
      <c r="T258" s="20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6" t="s">
        <v>195</v>
      </c>
      <c r="AU258" s="196" t="s">
        <v>82</v>
      </c>
      <c r="AV258" s="14" t="s">
        <v>82</v>
      </c>
      <c r="AW258" s="14" t="s">
        <v>30</v>
      </c>
      <c r="AX258" s="14" t="s">
        <v>73</v>
      </c>
      <c r="AY258" s="196" t="s">
        <v>189</v>
      </c>
    </row>
    <row r="259" s="15" customFormat="1">
      <c r="A259" s="15"/>
      <c r="B259" s="203"/>
      <c r="C259" s="15"/>
      <c r="D259" s="188" t="s">
        <v>195</v>
      </c>
      <c r="E259" s="204" t="s">
        <v>1</v>
      </c>
      <c r="F259" s="205" t="s">
        <v>200</v>
      </c>
      <c r="G259" s="15"/>
      <c r="H259" s="206">
        <v>6.7300000000000004</v>
      </c>
      <c r="I259" s="207"/>
      <c r="J259" s="15"/>
      <c r="K259" s="15"/>
      <c r="L259" s="203"/>
      <c r="M259" s="208"/>
      <c r="N259" s="209"/>
      <c r="O259" s="209"/>
      <c r="P259" s="209"/>
      <c r="Q259" s="209"/>
      <c r="R259" s="209"/>
      <c r="S259" s="209"/>
      <c r="T259" s="21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04" t="s">
        <v>195</v>
      </c>
      <c r="AU259" s="204" t="s">
        <v>82</v>
      </c>
      <c r="AV259" s="15" t="s">
        <v>104</v>
      </c>
      <c r="AW259" s="15" t="s">
        <v>30</v>
      </c>
      <c r="AX259" s="15" t="s">
        <v>80</v>
      </c>
      <c r="AY259" s="204" t="s">
        <v>189</v>
      </c>
    </row>
    <row r="260" s="2" customFormat="1" ht="24.15" customHeight="1">
      <c r="A260" s="38"/>
      <c r="B260" s="172"/>
      <c r="C260" s="173" t="s">
        <v>347</v>
      </c>
      <c r="D260" s="173" t="s">
        <v>191</v>
      </c>
      <c r="E260" s="174" t="s">
        <v>348</v>
      </c>
      <c r="F260" s="175" t="s">
        <v>349</v>
      </c>
      <c r="G260" s="176" t="s">
        <v>223</v>
      </c>
      <c r="H260" s="177">
        <v>44.868000000000002</v>
      </c>
      <c r="I260" s="178"/>
      <c r="J260" s="179">
        <f>ROUND(I260*H260,2)</f>
        <v>0</v>
      </c>
      <c r="K260" s="180"/>
      <c r="L260" s="39"/>
      <c r="M260" s="181" t="s">
        <v>1</v>
      </c>
      <c r="N260" s="182" t="s">
        <v>38</v>
      </c>
      <c r="O260" s="77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5" t="s">
        <v>104</v>
      </c>
      <c r="AT260" s="185" t="s">
        <v>191</v>
      </c>
      <c r="AU260" s="185" t="s">
        <v>82</v>
      </c>
      <c r="AY260" s="19" t="s">
        <v>189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9" t="s">
        <v>80</v>
      </c>
      <c r="BK260" s="186">
        <f>ROUND(I260*H260,2)</f>
        <v>0</v>
      </c>
      <c r="BL260" s="19" t="s">
        <v>104</v>
      </c>
      <c r="BM260" s="185" t="s">
        <v>350</v>
      </c>
    </row>
    <row r="261" s="14" customFormat="1">
      <c r="A261" s="14"/>
      <c r="B261" s="195"/>
      <c r="C261" s="14"/>
      <c r="D261" s="188" t="s">
        <v>195</v>
      </c>
      <c r="E261" s="196" t="s">
        <v>1</v>
      </c>
      <c r="F261" s="197" t="s">
        <v>351</v>
      </c>
      <c r="G261" s="14"/>
      <c r="H261" s="198">
        <v>44.868000000000002</v>
      </c>
      <c r="I261" s="199"/>
      <c r="J261" s="14"/>
      <c r="K261" s="14"/>
      <c r="L261" s="195"/>
      <c r="M261" s="200"/>
      <c r="N261" s="201"/>
      <c r="O261" s="201"/>
      <c r="P261" s="201"/>
      <c r="Q261" s="201"/>
      <c r="R261" s="201"/>
      <c r="S261" s="201"/>
      <c r="T261" s="20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6" t="s">
        <v>195</v>
      </c>
      <c r="AU261" s="196" t="s">
        <v>82</v>
      </c>
      <c r="AV261" s="14" t="s">
        <v>82</v>
      </c>
      <c r="AW261" s="14" t="s">
        <v>30</v>
      </c>
      <c r="AX261" s="14" t="s">
        <v>73</v>
      </c>
      <c r="AY261" s="196" t="s">
        <v>189</v>
      </c>
    </row>
    <row r="262" s="15" customFormat="1">
      <c r="A262" s="15"/>
      <c r="B262" s="203"/>
      <c r="C262" s="15"/>
      <c r="D262" s="188" t="s">
        <v>195</v>
      </c>
      <c r="E262" s="204" t="s">
        <v>1</v>
      </c>
      <c r="F262" s="205" t="s">
        <v>200</v>
      </c>
      <c r="G262" s="15"/>
      <c r="H262" s="206">
        <v>44.868000000000002</v>
      </c>
      <c r="I262" s="207"/>
      <c r="J262" s="15"/>
      <c r="K262" s="15"/>
      <c r="L262" s="203"/>
      <c r="M262" s="208"/>
      <c r="N262" s="209"/>
      <c r="O262" s="209"/>
      <c r="P262" s="209"/>
      <c r="Q262" s="209"/>
      <c r="R262" s="209"/>
      <c r="S262" s="209"/>
      <c r="T262" s="21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04" t="s">
        <v>195</v>
      </c>
      <c r="AU262" s="204" t="s">
        <v>82</v>
      </c>
      <c r="AV262" s="15" t="s">
        <v>104</v>
      </c>
      <c r="AW262" s="15" t="s">
        <v>30</v>
      </c>
      <c r="AX262" s="15" t="s">
        <v>80</v>
      </c>
      <c r="AY262" s="204" t="s">
        <v>189</v>
      </c>
    </row>
    <row r="263" s="2" customFormat="1" ht="24.15" customHeight="1">
      <c r="A263" s="38"/>
      <c r="B263" s="172"/>
      <c r="C263" s="173" t="s">
        <v>278</v>
      </c>
      <c r="D263" s="173" t="s">
        <v>191</v>
      </c>
      <c r="E263" s="174" t="s">
        <v>352</v>
      </c>
      <c r="F263" s="175" t="s">
        <v>353</v>
      </c>
      <c r="G263" s="176" t="s">
        <v>223</v>
      </c>
      <c r="H263" s="177">
        <v>44.868000000000002</v>
      </c>
      <c r="I263" s="178"/>
      <c r="J263" s="179">
        <f>ROUND(I263*H263,2)</f>
        <v>0</v>
      </c>
      <c r="K263" s="180"/>
      <c r="L263" s="39"/>
      <c r="M263" s="181" t="s">
        <v>1</v>
      </c>
      <c r="N263" s="182" t="s">
        <v>38</v>
      </c>
      <c r="O263" s="77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5" t="s">
        <v>104</v>
      </c>
      <c r="AT263" s="185" t="s">
        <v>191</v>
      </c>
      <c r="AU263" s="185" t="s">
        <v>82</v>
      </c>
      <c r="AY263" s="19" t="s">
        <v>189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9" t="s">
        <v>80</v>
      </c>
      <c r="BK263" s="186">
        <f>ROUND(I263*H263,2)</f>
        <v>0</v>
      </c>
      <c r="BL263" s="19" t="s">
        <v>104</v>
      </c>
      <c r="BM263" s="185" t="s">
        <v>354</v>
      </c>
    </row>
    <row r="264" s="2" customFormat="1" ht="24.15" customHeight="1">
      <c r="A264" s="38"/>
      <c r="B264" s="172"/>
      <c r="C264" s="173" t="s">
        <v>355</v>
      </c>
      <c r="D264" s="173" t="s">
        <v>191</v>
      </c>
      <c r="E264" s="174" t="s">
        <v>356</v>
      </c>
      <c r="F264" s="175" t="s">
        <v>357</v>
      </c>
      <c r="G264" s="176" t="s">
        <v>223</v>
      </c>
      <c r="H264" s="177">
        <v>610.375</v>
      </c>
      <c r="I264" s="178"/>
      <c r="J264" s="179">
        <f>ROUND(I264*H264,2)</f>
        <v>0</v>
      </c>
      <c r="K264" s="180"/>
      <c r="L264" s="39"/>
      <c r="M264" s="181" t="s">
        <v>1</v>
      </c>
      <c r="N264" s="182" t="s">
        <v>38</v>
      </c>
      <c r="O264" s="77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5" t="s">
        <v>104</v>
      </c>
      <c r="AT264" s="185" t="s">
        <v>191</v>
      </c>
      <c r="AU264" s="185" t="s">
        <v>82</v>
      </c>
      <c r="AY264" s="19" t="s">
        <v>189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9" t="s">
        <v>80</v>
      </c>
      <c r="BK264" s="186">
        <f>ROUND(I264*H264,2)</f>
        <v>0</v>
      </c>
      <c r="BL264" s="19" t="s">
        <v>104</v>
      </c>
      <c r="BM264" s="185" t="s">
        <v>358</v>
      </c>
    </row>
    <row r="265" s="13" customFormat="1">
      <c r="A265" s="13"/>
      <c r="B265" s="187"/>
      <c r="C265" s="13"/>
      <c r="D265" s="188" t="s">
        <v>195</v>
      </c>
      <c r="E265" s="189" t="s">
        <v>1</v>
      </c>
      <c r="F265" s="190" t="s">
        <v>359</v>
      </c>
      <c r="G265" s="13"/>
      <c r="H265" s="189" t="s">
        <v>1</v>
      </c>
      <c r="I265" s="191"/>
      <c r="J265" s="13"/>
      <c r="K265" s="13"/>
      <c r="L265" s="187"/>
      <c r="M265" s="192"/>
      <c r="N265" s="193"/>
      <c r="O265" s="193"/>
      <c r="P265" s="193"/>
      <c r="Q265" s="193"/>
      <c r="R265" s="193"/>
      <c r="S265" s="193"/>
      <c r="T265" s="19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9" t="s">
        <v>195</v>
      </c>
      <c r="AU265" s="189" t="s">
        <v>82</v>
      </c>
      <c r="AV265" s="13" t="s">
        <v>80</v>
      </c>
      <c r="AW265" s="13" t="s">
        <v>30</v>
      </c>
      <c r="AX265" s="13" t="s">
        <v>73</v>
      </c>
      <c r="AY265" s="189" t="s">
        <v>189</v>
      </c>
    </row>
    <row r="266" s="14" customFormat="1">
      <c r="A266" s="14"/>
      <c r="B266" s="195"/>
      <c r="C266" s="14"/>
      <c r="D266" s="188" t="s">
        <v>195</v>
      </c>
      <c r="E266" s="196" t="s">
        <v>1</v>
      </c>
      <c r="F266" s="197" t="s">
        <v>360</v>
      </c>
      <c r="G266" s="14"/>
      <c r="H266" s="198">
        <v>268.01799999999997</v>
      </c>
      <c r="I266" s="199"/>
      <c r="J266" s="14"/>
      <c r="K266" s="14"/>
      <c r="L266" s="195"/>
      <c r="M266" s="200"/>
      <c r="N266" s="201"/>
      <c r="O266" s="201"/>
      <c r="P266" s="201"/>
      <c r="Q266" s="201"/>
      <c r="R266" s="201"/>
      <c r="S266" s="201"/>
      <c r="T266" s="20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6" t="s">
        <v>195</v>
      </c>
      <c r="AU266" s="196" t="s">
        <v>82</v>
      </c>
      <c r="AV266" s="14" t="s">
        <v>82</v>
      </c>
      <c r="AW266" s="14" t="s">
        <v>30</v>
      </c>
      <c r="AX266" s="14" t="s">
        <v>73</v>
      </c>
      <c r="AY266" s="196" t="s">
        <v>189</v>
      </c>
    </row>
    <row r="267" s="14" customFormat="1">
      <c r="A267" s="14"/>
      <c r="B267" s="195"/>
      <c r="C267" s="14"/>
      <c r="D267" s="188" t="s">
        <v>195</v>
      </c>
      <c r="E267" s="196" t="s">
        <v>1</v>
      </c>
      <c r="F267" s="197" t="s">
        <v>361</v>
      </c>
      <c r="G267" s="14"/>
      <c r="H267" s="198">
        <v>297.54300000000001</v>
      </c>
      <c r="I267" s="199"/>
      <c r="J267" s="14"/>
      <c r="K267" s="14"/>
      <c r="L267" s="195"/>
      <c r="M267" s="200"/>
      <c r="N267" s="201"/>
      <c r="O267" s="201"/>
      <c r="P267" s="201"/>
      <c r="Q267" s="201"/>
      <c r="R267" s="201"/>
      <c r="S267" s="201"/>
      <c r="T267" s="20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6" t="s">
        <v>195</v>
      </c>
      <c r="AU267" s="196" t="s">
        <v>82</v>
      </c>
      <c r="AV267" s="14" t="s">
        <v>82</v>
      </c>
      <c r="AW267" s="14" t="s">
        <v>30</v>
      </c>
      <c r="AX267" s="14" t="s">
        <v>73</v>
      </c>
      <c r="AY267" s="196" t="s">
        <v>189</v>
      </c>
    </row>
    <row r="268" s="14" customFormat="1">
      <c r="A268" s="14"/>
      <c r="B268" s="195"/>
      <c r="C268" s="14"/>
      <c r="D268" s="188" t="s">
        <v>195</v>
      </c>
      <c r="E268" s="196" t="s">
        <v>1</v>
      </c>
      <c r="F268" s="197" t="s">
        <v>362</v>
      </c>
      <c r="G268" s="14"/>
      <c r="H268" s="198">
        <v>44.814</v>
      </c>
      <c r="I268" s="199"/>
      <c r="J268" s="14"/>
      <c r="K268" s="14"/>
      <c r="L268" s="195"/>
      <c r="M268" s="200"/>
      <c r="N268" s="201"/>
      <c r="O268" s="201"/>
      <c r="P268" s="201"/>
      <c r="Q268" s="201"/>
      <c r="R268" s="201"/>
      <c r="S268" s="201"/>
      <c r="T268" s="20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6" t="s">
        <v>195</v>
      </c>
      <c r="AU268" s="196" t="s">
        <v>82</v>
      </c>
      <c r="AV268" s="14" t="s">
        <v>82</v>
      </c>
      <c r="AW268" s="14" t="s">
        <v>30</v>
      </c>
      <c r="AX268" s="14" t="s">
        <v>73</v>
      </c>
      <c r="AY268" s="196" t="s">
        <v>189</v>
      </c>
    </row>
    <row r="269" s="15" customFormat="1">
      <c r="A269" s="15"/>
      <c r="B269" s="203"/>
      <c r="C269" s="15"/>
      <c r="D269" s="188" t="s">
        <v>195</v>
      </c>
      <c r="E269" s="204" t="s">
        <v>1</v>
      </c>
      <c r="F269" s="205" t="s">
        <v>200</v>
      </c>
      <c r="G269" s="15"/>
      <c r="H269" s="206">
        <v>610.37499999999989</v>
      </c>
      <c r="I269" s="207"/>
      <c r="J269" s="15"/>
      <c r="K269" s="15"/>
      <c r="L269" s="203"/>
      <c r="M269" s="208"/>
      <c r="N269" s="209"/>
      <c r="O269" s="209"/>
      <c r="P269" s="209"/>
      <c r="Q269" s="209"/>
      <c r="R269" s="209"/>
      <c r="S269" s="209"/>
      <c r="T269" s="21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4" t="s">
        <v>195</v>
      </c>
      <c r="AU269" s="204" t="s">
        <v>82</v>
      </c>
      <c r="AV269" s="15" t="s">
        <v>104</v>
      </c>
      <c r="AW269" s="15" t="s">
        <v>30</v>
      </c>
      <c r="AX269" s="15" t="s">
        <v>80</v>
      </c>
      <c r="AY269" s="204" t="s">
        <v>189</v>
      </c>
    </row>
    <row r="270" s="2" customFormat="1" ht="16.5" customHeight="1">
      <c r="A270" s="38"/>
      <c r="B270" s="172"/>
      <c r="C270" s="173" t="s">
        <v>281</v>
      </c>
      <c r="D270" s="173" t="s">
        <v>191</v>
      </c>
      <c r="E270" s="174" t="s">
        <v>363</v>
      </c>
      <c r="F270" s="175" t="s">
        <v>364</v>
      </c>
      <c r="G270" s="176" t="s">
        <v>223</v>
      </c>
      <c r="H270" s="177">
        <v>4.5220000000000002</v>
      </c>
      <c r="I270" s="178"/>
      <c r="J270" s="179">
        <f>ROUND(I270*H270,2)</f>
        <v>0</v>
      </c>
      <c r="K270" s="180"/>
      <c r="L270" s="39"/>
      <c r="M270" s="181" t="s">
        <v>1</v>
      </c>
      <c r="N270" s="182" t="s">
        <v>38</v>
      </c>
      <c r="O270" s="77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5" t="s">
        <v>104</v>
      </c>
      <c r="AT270" s="185" t="s">
        <v>191</v>
      </c>
      <c r="AU270" s="185" t="s">
        <v>82</v>
      </c>
      <c r="AY270" s="19" t="s">
        <v>189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9" t="s">
        <v>80</v>
      </c>
      <c r="BK270" s="186">
        <f>ROUND(I270*H270,2)</f>
        <v>0</v>
      </c>
      <c r="BL270" s="19" t="s">
        <v>104</v>
      </c>
      <c r="BM270" s="185" t="s">
        <v>365</v>
      </c>
    </row>
    <row r="271" s="14" customFormat="1">
      <c r="A271" s="14"/>
      <c r="B271" s="195"/>
      <c r="C271" s="14"/>
      <c r="D271" s="188" t="s">
        <v>195</v>
      </c>
      <c r="E271" s="196" t="s">
        <v>1</v>
      </c>
      <c r="F271" s="197" t="s">
        <v>366</v>
      </c>
      <c r="G271" s="14"/>
      <c r="H271" s="198">
        <v>4.5220000000000002</v>
      </c>
      <c r="I271" s="199"/>
      <c r="J271" s="14"/>
      <c r="K271" s="14"/>
      <c r="L271" s="195"/>
      <c r="M271" s="200"/>
      <c r="N271" s="201"/>
      <c r="O271" s="201"/>
      <c r="P271" s="201"/>
      <c r="Q271" s="201"/>
      <c r="R271" s="201"/>
      <c r="S271" s="201"/>
      <c r="T271" s="20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6" t="s">
        <v>195</v>
      </c>
      <c r="AU271" s="196" t="s">
        <v>82</v>
      </c>
      <c r="AV271" s="14" t="s">
        <v>82</v>
      </c>
      <c r="AW271" s="14" t="s">
        <v>30</v>
      </c>
      <c r="AX271" s="14" t="s">
        <v>73</v>
      </c>
      <c r="AY271" s="196" t="s">
        <v>189</v>
      </c>
    </row>
    <row r="272" s="15" customFormat="1">
      <c r="A272" s="15"/>
      <c r="B272" s="203"/>
      <c r="C272" s="15"/>
      <c r="D272" s="188" t="s">
        <v>195</v>
      </c>
      <c r="E272" s="204" t="s">
        <v>1</v>
      </c>
      <c r="F272" s="205" t="s">
        <v>200</v>
      </c>
      <c r="G272" s="15"/>
      <c r="H272" s="206">
        <v>4.5220000000000002</v>
      </c>
      <c r="I272" s="207"/>
      <c r="J272" s="15"/>
      <c r="K272" s="15"/>
      <c r="L272" s="203"/>
      <c r="M272" s="208"/>
      <c r="N272" s="209"/>
      <c r="O272" s="209"/>
      <c r="P272" s="209"/>
      <c r="Q272" s="209"/>
      <c r="R272" s="209"/>
      <c r="S272" s="209"/>
      <c r="T272" s="21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04" t="s">
        <v>195</v>
      </c>
      <c r="AU272" s="204" t="s">
        <v>82</v>
      </c>
      <c r="AV272" s="15" t="s">
        <v>104</v>
      </c>
      <c r="AW272" s="15" t="s">
        <v>30</v>
      </c>
      <c r="AX272" s="15" t="s">
        <v>80</v>
      </c>
      <c r="AY272" s="204" t="s">
        <v>189</v>
      </c>
    </row>
    <row r="273" s="2" customFormat="1" ht="16.5" customHeight="1">
      <c r="A273" s="38"/>
      <c r="B273" s="172"/>
      <c r="C273" s="173" t="s">
        <v>367</v>
      </c>
      <c r="D273" s="173" t="s">
        <v>191</v>
      </c>
      <c r="E273" s="174" t="s">
        <v>368</v>
      </c>
      <c r="F273" s="175" t="s">
        <v>369</v>
      </c>
      <c r="G273" s="176" t="s">
        <v>223</v>
      </c>
      <c r="H273" s="177">
        <v>4.5220000000000002</v>
      </c>
      <c r="I273" s="178"/>
      <c r="J273" s="179">
        <f>ROUND(I273*H273,2)</f>
        <v>0</v>
      </c>
      <c r="K273" s="180"/>
      <c r="L273" s="39"/>
      <c r="M273" s="181" t="s">
        <v>1</v>
      </c>
      <c r="N273" s="182" t="s">
        <v>38</v>
      </c>
      <c r="O273" s="77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85" t="s">
        <v>104</v>
      </c>
      <c r="AT273" s="185" t="s">
        <v>191</v>
      </c>
      <c r="AU273" s="185" t="s">
        <v>82</v>
      </c>
      <c r="AY273" s="19" t="s">
        <v>189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9" t="s">
        <v>80</v>
      </c>
      <c r="BK273" s="186">
        <f>ROUND(I273*H273,2)</f>
        <v>0</v>
      </c>
      <c r="BL273" s="19" t="s">
        <v>104</v>
      </c>
      <c r="BM273" s="185" t="s">
        <v>370</v>
      </c>
    </row>
    <row r="274" s="2" customFormat="1" ht="24.15" customHeight="1">
      <c r="A274" s="38"/>
      <c r="B274" s="172"/>
      <c r="C274" s="173" t="s">
        <v>288</v>
      </c>
      <c r="D274" s="173" t="s">
        <v>191</v>
      </c>
      <c r="E274" s="174" t="s">
        <v>371</v>
      </c>
      <c r="F274" s="175" t="s">
        <v>372</v>
      </c>
      <c r="G274" s="176" t="s">
        <v>223</v>
      </c>
      <c r="H274" s="177">
        <v>552.78700000000003</v>
      </c>
      <c r="I274" s="178"/>
      <c r="J274" s="179">
        <f>ROUND(I274*H274,2)</f>
        <v>0</v>
      </c>
      <c r="K274" s="180"/>
      <c r="L274" s="39"/>
      <c r="M274" s="181" t="s">
        <v>1</v>
      </c>
      <c r="N274" s="182" t="s">
        <v>38</v>
      </c>
      <c r="O274" s="77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5" t="s">
        <v>104</v>
      </c>
      <c r="AT274" s="185" t="s">
        <v>191</v>
      </c>
      <c r="AU274" s="185" t="s">
        <v>82</v>
      </c>
      <c r="AY274" s="19" t="s">
        <v>189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9" t="s">
        <v>80</v>
      </c>
      <c r="BK274" s="186">
        <f>ROUND(I274*H274,2)</f>
        <v>0</v>
      </c>
      <c r="BL274" s="19" t="s">
        <v>104</v>
      </c>
      <c r="BM274" s="185" t="s">
        <v>373</v>
      </c>
    </row>
    <row r="275" s="2" customFormat="1" ht="37.8" customHeight="1">
      <c r="A275" s="38"/>
      <c r="B275" s="172"/>
      <c r="C275" s="173" t="s">
        <v>374</v>
      </c>
      <c r="D275" s="173" t="s">
        <v>191</v>
      </c>
      <c r="E275" s="174" t="s">
        <v>375</v>
      </c>
      <c r="F275" s="175" t="s">
        <v>376</v>
      </c>
      <c r="G275" s="176" t="s">
        <v>212</v>
      </c>
      <c r="H275" s="177">
        <v>0.70699999999999996</v>
      </c>
      <c r="I275" s="178"/>
      <c r="J275" s="179">
        <f>ROUND(I275*H275,2)</f>
        <v>0</v>
      </c>
      <c r="K275" s="180"/>
      <c r="L275" s="39"/>
      <c r="M275" s="181" t="s">
        <v>1</v>
      </c>
      <c r="N275" s="182" t="s">
        <v>38</v>
      </c>
      <c r="O275" s="77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85" t="s">
        <v>104</v>
      </c>
      <c r="AT275" s="185" t="s">
        <v>191</v>
      </c>
      <c r="AU275" s="185" t="s">
        <v>82</v>
      </c>
      <c r="AY275" s="19" t="s">
        <v>189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9" t="s">
        <v>80</v>
      </c>
      <c r="BK275" s="186">
        <f>ROUND(I275*H275,2)</f>
        <v>0</v>
      </c>
      <c r="BL275" s="19" t="s">
        <v>104</v>
      </c>
      <c r="BM275" s="185" t="s">
        <v>377</v>
      </c>
    </row>
    <row r="276" s="14" customFormat="1">
      <c r="A276" s="14"/>
      <c r="B276" s="195"/>
      <c r="C276" s="14"/>
      <c r="D276" s="188" t="s">
        <v>195</v>
      </c>
      <c r="E276" s="196" t="s">
        <v>1</v>
      </c>
      <c r="F276" s="197" t="s">
        <v>378</v>
      </c>
      <c r="G276" s="14"/>
      <c r="H276" s="198">
        <v>0.70699999999999996</v>
      </c>
      <c r="I276" s="199"/>
      <c r="J276" s="14"/>
      <c r="K276" s="14"/>
      <c r="L276" s="195"/>
      <c r="M276" s="200"/>
      <c r="N276" s="201"/>
      <c r="O276" s="201"/>
      <c r="P276" s="201"/>
      <c r="Q276" s="201"/>
      <c r="R276" s="201"/>
      <c r="S276" s="201"/>
      <c r="T276" s="20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6" t="s">
        <v>195</v>
      </c>
      <c r="AU276" s="196" t="s">
        <v>82</v>
      </c>
      <c r="AV276" s="14" t="s">
        <v>82</v>
      </c>
      <c r="AW276" s="14" t="s">
        <v>30</v>
      </c>
      <c r="AX276" s="14" t="s">
        <v>73</v>
      </c>
      <c r="AY276" s="196" t="s">
        <v>189</v>
      </c>
    </row>
    <row r="277" s="15" customFormat="1">
      <c r="A277" s="15"/>
      <c r="B277" s="203"/>
      <c r="C277" s="15"/>
      <c r="D277" s="188" t="s">
        <v>195</v>
      </c>
      <c r="E277" s="204" t="s">
        <v>1</v>
      </c>
      <c r="F277" s="205" t="s">
        <v>200</v>
      </c>
      <c r="G277" s="15"/>
      <c r="H277" s="206">
        <v>0.70699999999999996</v>
      </c>
      <c r="I277" s="207"/>
      <c r="J277" s="15"/>
      <c r="K277" s="15"/>
      <c r="L277" s="203"/>
      <c r="M277" s="208"/>
      <c r="N277" s="209"/>
      <c r="O277" s="209"/>
      <c r="P277" s="209"/>
      <c r="Q277" s="209"/>
      <c r="R277" s="209"/>
      <c r="S277" s="209"/>
      <c r="T277" s="21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04" t="s">
        <v>195</v>
      </c>
      <c r="AU277" s="204" t="s">
        <v>82</v>
      </c>
      <c r="AV277" s="15" t="s">
        <v>104</v>
      </c>
      <c r="AW277" s="15" t="s">
        <v>30</v>
      </c>
      <c r="AX277" s="15" t="s">
        <v>80</v>
      </c>
      <c r="AY277" s="204" t="s">
        <v>189</v>
      </c>
    </row>
    <row r="278" s="2" customFormat="1" ht="62.7" customHeight="1">
      <c r="A278" s="38"/>
      <c r="B278" s="172"/>
      <c r="C278" s="173" t="s">
        <v>292</v>
      </c>
      <c r="D278" s="173" t="s">
        <v>191</v>
      </c>
      <c r="E278" s="174" t="s">
        <v>379</v>
      </c>
      <c r="F278" s="175" t="s">
        <v>380</v>
      </c>
      <c r="G278" s="176" t="s">
        <v>194</v>
      </c>
      <c r="H278" s="177">
        <v>127.77</v>
      </c>
      <c r="I278" s="178"/>
      <c r="J278" s="179">
        <f>ROUND(I278*H278,2)</f>
        <v>0</v>
      </c>
      <c r="K278" s="180"/>
      <c r="L278" s="39"/>
      <c r="M278" s="181" t="s">
        <v>1</v>
      </c>
      <c r="N278" s="182" t="s">
        <v>38</v>
      </c>
      <c r="O278" s="77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5" t="s">
        <v>104</v>
      </c>
      <c r="AT278" s="185" t="s">
        <v>191</v>
      </c>
      <c r="AU278" s="185" t="s">
        <v>82</v>
      </c>
      <c r="AY278" s="19" t="s">
        <v>189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9" t="s">
        <v>80</v>
      </c>
      <c r="BK278" s="186">
        <f>ROUND(I278*H278,2)</f>
        <v>0</v>
      </c>
      <c r="BL278" s="19" t="s">
        <v>104</v>
      </c>
      <c r="BM278" s="185" t="s">
        <v>381</v>
      </c>
    </row>
    <row r="279" s="14" customFormat="1">
      <c r="A279" s="14"/>
      <c r="B279" s="195"/>
      <c r="C279" s="14"/>
      <c r="D279" s="188" t="s">
        <v>195</v>
      </c>
      <c r="E279" s="196" t="s">
        <v>1</v>
      </c>
      <c r="F279" s="197" t="s">
        <v>382</v>
      </c>
      <c r="G279" s="14"/>
      <c r="H279" s="198">
        <v>48.729999999999997</v>
      </c>
      <c r="I279" s="199"/>
      <c r="J279" s="14"/>
      <c r="K279" s="14"/>
      <c r="L279" s="195"/>
      <c r="M279" s="200"/>
      <c r="N279" s="201"/>
      <c r="O279" s="201"/>
      <c r="P279" s="201"/>
      <c r="Q279" s="201"/>
      <c r="R279" s="201"/>
      <c r="S279" s="201"/>
      <c r="T279" s="20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6" t="s">
        <v>195</v>
      </c>
      <c r="AU279" s="196" t="s">
        <v>82</v>
      </c>
      <c r="AV279" s="14" t="s">
        <v>82</v>
      </c>
      <c r="AW279" s="14" t="s">
        <v>30</v>
      </c>
      <c r="AX279" s="14" t="s">
        <v>73</v>
      </c>
      <c r="AY279" s="196" t="s">
        <v>189</v>
      </c>
    </row>
    <row r="280" s="14" customFormat="1">
      <c r="A280" s="14"/>
      <c r="B280" s="195"/>
      <c r="C280" s="14"/>
      <c r="D280" s="188" t="s">
        <v>195</v>
      </c>
      <c r="E280" s="196" t="s">
        <v>1</v>
      </c>
      <c r="F280" s="197" t="s">
        <v>383</v>
      </c>
      <c r="G280" s="14"/>
      <c r="H280" s="198">
        <v>61.826999999999998</v>
      </c>
      <c r="I280" s="199"/>
      <c r="J280" s="14"/>
      <c r="K280" s="14"/>
      <c r="L280" s="195"/>
      <c r="M280" s="200"/>
      <c r="N280" s="201"/>
      <c r="O280" s="201"/>
      <c r="P280" s="201"/>
      <c r="Q280" s="201"/>
      <c r="R280" s="201"/>
      <c r="S280" s="201"/>
      <c r="T280" s="20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6" t="s">
        <v>195</v>
      </c>
      <c r="AU280" s="196" t="s">
        <v>82</v>
      </c>
      <c r="AV280" s="14" t="s">
        <v>82</v>
      </c>
      <c r="AW280" s="14" t="s">
        <v>30</v>
      </c>
      <c r="AX280" s="14" t="s">
        <v>73</v>
      </c>
      <c r="AY280" s="196" t="s">
        <v>189</v>
      </c>
    </row>
    <row r="281" s="14" customFormat="1">
      <c r="A281" s="14"/>
      <c r="B281" s="195"/>
      <c r="C281" s="14"/>
      <c r="D281" s="188" t="s">
        <v>195</v>
      </c>
      <c r="E281" s="196" t="s">
        <v>1</v>
      </c>
      <c r="F281" s="197" t="s">
        <v>384</v>
      </c>
      <c r="G281" s="14"/>
      <c r="H281" s="198">
        <v>17.213000000000001</v>
      </c>
      <c r="I281" s="199"/>
      <c r="J281" s="14"/>
      <c r="K281" s="14"/>
      <c r="L281" s="195"/>
      <c r="M281" s="200"/>
      <c r="N281" s="201"/>
      <c r="O281" s="201"/>
      <c r="P281" s="201"/>
      <c r="Q281" s="201"/>
      <c r="R281" s="201"/>
      <c r="S281" s="201"/>
      <c r="T281" s="20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6" t="s">
        <v>195</v>
      </c>
      <c r="AU281" s="196" t="s">
        <v>82</v>
      </c>
      <c r="AV281" s="14" t="s">
        <v>82</v>
      </c>
      <c r="AW281" s="14" t="s">
        <v>30</v>
      </c>
      <c r="AX281" s="14" t="s">
        <v>73</v>
      </c>
      <c r="AY281" s="196" t="s">
        <v>189</v>
      </c>
    </row>
    <row r="282" s="15" customFormat="1">
      <c r="A282" s="15"/>
      <c r="B282" s="203"/>
      <c r="C282" s="15"/>
      <c r="D282" s="188" t="s">
        <v>195</v>
      </c>
      <c r="E282" s="204" t="s">
        <v>1</v>
      </c>
      <c r="F282" s="205" t="s">
        <v>200</v>
      </c>
      <c r="G282" s="15"/>
      <c r="H282" s="206">
        <v>127.76999999999998</v>
      </c>
      <c r="I282" s="207"/>
      <c r="J282" s="15"/>
      <c r="K282" s="15"/>
      <c r="L282" s="203"/>
      <c r="M282" s="208"/>
      <c r="N282" s="209"/>
      <c r="O282" s="209"/>
      <c r="P282" s="209"/>
      <c r="Q282" s="209"/>
      <c r="R282" s="209"/>
      <c r="S282" s="209"/>
      <c r="T282" s="21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04" t="s">
        <v>195</v>
      </c>
      <c r="AU282" s="204" t="s">
        <v>82</v>
      </c>
      <c r="AV282" s="15" t="s">
        <v>104</v>
      </c>
      <c r="AW282" s="15" t="s">
        <v>30</v>
      </c>
      <c r="AX282" s="15" t="s">
        <v>80</v>
      </c>
      <c r="AY282" s="204" t="s">
        <v>189</v>
      </c>
    </row>
    <row r="283" s="2" customFormat="1" ht="24.15" customHeight="1">
      <c r="A283" s="38"/>
      <c r="B283" s="172"/>
      <c r="C283" s="173" t="s">
        <v>385</v>
      </c>
      <c r="D283" s="173" t="s">
        <v>191</v>
      </c>
      <c r="E283" s="174" t="s">
        <v>386</v>
      </c>
      <c r="F283" s="175" t="s">
        <v>387</v>
      </c>
      <c r="G283" s="176" t="s">
        <v>312</v>
      </c>
      <c r="H283" s="177">
        <v>1</v>
      </c>
      <c r="I283" s="178"/>
      <c r="J283" s="179">
        <f>ROUND(I283*H283,2)</f>
        <v>0</v>
      </c>
      <c r="K283" s="180"/>
      <c r="L283" s="39"/>
      <c r="M283" s="181" t="s">
        <v>1</v>
      </c>
      <c r="N283" s="182" t="s">
        <v>38</v>
      </c>
      <c r="O283" s="77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5" t="s">
        <v>104</v>
      </c>
      <c r="AT283" s="185" t="s">
        <v>191</v>
      </c>
      <c r="AU283" s="185" t="s">
        <v>82</v>
      </c>
      <c r="AY283" s="19" t="s">
        <v>189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9" t="s">
        <v>80</v>
      </c>
      <c r="BK283" s="186">
        <f>ROUND(I283*H283,2)</f>
        <v>0</v>
      </c>
      <c r="BL283" s="19" t="s">
        <v>104</v>
      </c>
      <c r="BM283" s="185" t="s">
        <v>388</v>
      </c>
    </row>
    <row r="284" s="2" customFormat="1" ht="24.15" customHeight="1">
      <c r="A284" s="38"/>
      <c r="B284" s="172"/>
      <c r="C284" s="173" t="s">
        <v>296</v>
      </c>
      <c r="D284" s="173" t="s">
        <v>191</v>
      </c>
      <c r="E284" s="174" t="s">
        <v>389</v>
      </c>
      <c r="F284" s="175" t="s">
        <v>390</v>
      </c>
      <c r="G284" s="176" t="s">
        <v>223</v>
      </c>
      <c r="H284" s="177">
        <v>552.78700000000003</v>
      </c>
      <c r="I284" s="178"/>
      <c r="J284" s="179">
        <f>ROUND(I284*H284,2)</f>
        <v>0</v>
      </c>
      <c r="K284" s="180"/>
      <c r="L284" s="39"/>
      <c r="M284" s="181" t="s">
        <v>1</v>
      </c>
      <c r="N284" s="182" t="s">
        <v>38</v>
      </c>
      <c r="O284" s="77"/>
      <c r="P284" s="183">
        <f>O284*H284</f>
        <v>0</v>
      </c>
      <c r="Q284" s="183">
        <v>0</v>
      </c>
      <c r="R284" s="183">
        <f>Q284*H284</f>
        <v>0</v>
      </c>
      <c r="S284" s="183">
        <v>0</v>
      </c>
      <c r="T284" s="18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5" t="s">
        <v>104</v>
      </c>
      <c r="AT284" s="185" t="s">
        <v>191</v>
      </c>
      <c r="AU284" s="185" t="s">
        <v>82</v>
      </c>
      <c r="AY284" s="19" t="s">
        <v>189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9" t="s">
        <v>80</v>
      </c>
      <c r="BK284" s="186">
        <f>ROUND(I284*H284,2)</f>
        <v>0</v>
      </c>
      <c r="BL284" s="19" t="s">
        <v>104</v>
      </c>
      <c r="BM284" s="185" t="s">
        <v>391</v>
      </c>
    </row>
    <row r="285" s="13" customFormat="1">
      <c r="A285" s="13"/>
      <c r="B285" s="187"/>
      <c r="C285" s="13"/>
      <c r="D285" s="188" t="s">
        <v>195</v>
      </c>
      <c r="E285" s="189" t="s">
        <v>1</v>
      </c>
      <c r="F285" s="190" t="s">
        <v>392</v>
      </c>
      <c r="G285" s="13"/>
      <c r="H285" s="189" t="s">
        <v>1</v>
      </c>
      <c r="I285" s="191"/>
      <c r="J285" s="13"/>
      <c r="K285" s="13"/>
      <c r="L285" s="187"/>
      <c r="M285" s="192"/>
      <c r="N285" s="193"/>
      <c r="O285" s="193"/>
      <c r="P285" s="193"/>
      <c r="Q285" s="193"/>
      <c r="R285" s="193"/>
      <c r="S285" s="193"/>
      <c r="T285" s="19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9" t="s">
        <v>195</v>
      </c>
      <c r="AU285" s="189" t="s">
        <v>82</v>
      </c>
      <c r="AV285" s="13" t="s">
        <v>80</v>
      </c>
      <c r="AW285" s="13" t="s">
        <v>30</v>
      </c>
      <c r="AX285" s="13" t="s">
        <v>73</v>
      </c>
      <c r="AY285" s="189" t="s">
        <v>189</v>
      </c>
    </row>
    <row r="286" s="14" customFormat="1">
      <c r="A286" s="14"/>
      <c r="B286" s="195"/>
      <c r="C286" s="14"/>
      <c r="D286" s="188" t="s">
        <v>195</v>
      </c>
      <c r="E286" s="196" t="s">
        <v>1</v>
      </c>
      <c r="F286" s="197" t="s">
        <v>393</v>
      </c>
      <c r="G286" s="14"/>
      <c r="H286" s="198">
        <v>243.65199999999999</v>
      </c>
      <c r="I286" s="199"/>
      <c r="J286" s="14"/>
      <c r="K286" s="14"/>
      <c r="L286" s="195"/>
      <c r="M286" s="200"/>
      <c r="N286" s="201"/>
      <c r="O286" s="201"/>
      <c r="P286" s="201"/>
      <c r="Q286" s="201"/>
      <c r="R286" s="201"/>
      <c r="S286" s="201"/>
      <c r="T286" s="20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6" t="s">
        <v>195</v>
      </c>
      <c r="AU286" s="196" t="s">
        <v>82</v>
      </c>
      <c r="AV286" s="14" t="s">
        <v>82</v>
      </c>
      <c r="AW286" s="14" t="s">
        <v>30</v>
      </c>
      <c r="AX286" s="14" t="s">
        <v>73</v>
      </c>
      <c r="AY286" s="196" t="s">
        <v>189</v>
      </c>
    </row>
    <row r="287" s="14" customFormat="1">
      <c r="A287" s="14"/>
      <c r="B287" s="195"/>
      <c r="C287" s="14"/>
      <c r="D287" s="188" t="s">
        <v>195</v>
      </c>
      <c r="E287" s="196" t="s">
        <v>1</v>
      </c>
      <c r="F287" s="197" t="s">
        <v>394</v>
      </c>
      <c r="G287" s="14"/>
      <c r="H287" s="198">
        <v>309.13499999999999</v>
      </c>
      <c r="I287" s="199"/>
      <c r="J287" s="14"/>
      <c r="K287" s="14"/>
      <c r="L287" s="195"/>
      <c r="M287" s="200"/>
      <c r="N287" s="201"/>
      <c r="O287" s="201"/>
      <c r="P287" s="201"/>
      <c r="Q287" s="201"/>
      <c r="R287" s="201"/>
      <c r="S287" s="201"/>
      <c r="T287" s="20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6" t="s">
        <v>195</v>
      </c>
      <c r="AU287" s="196" t="s">
        <v>82</v>
      </c>
      <c r="AV287" s="14" t="s">
        <v>82</v>
      </c>
      <c r="AW287" s="14" t="s">
        <v>30</v>
      </c>
      <c r="AX287" s="14" t="s">
        <v>73</v>
      </c>
      <c r="AY287" s="196" t="s">
        <v>189</v>
      </c>
    </row>
    <row r="288" s="15" customFormat="1">
      <c r="A288" s="15"/>
      <c r="B288" s="203"/>
      <c r="C288" s="15"/>
      <c r="D288" s="188" t="s">
        <v>195</v>
      </c>
      <c r="E288" s="204" t="s">
        <v>1</v>
      </c>
      <c r="F288" s="205" t="s">
        <v>200</v>
      </c>
      <c r="G288" s="15"/>
      <c r="H288" s="206">
        <v>552.78700000000003</v>
      </c>
      <c r="I288" s="207"/>
      <c r="J288" s="15"/>
      <c r="K288" s="15"/>
      <c r="L288" s="203"/>
      <c r="M288" s="208"/>
      <c r="N288" s="209"/>
      <c r="O288" s="209"/>
      <c r="P288" s="209"/>
      <c r="Q288" s="209"/>
      <c r="R288" s="209"/>
      <c r="S288" s="209"/>
      <c r="T288" s="21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04" t="s">
        <v>195</v>
      </c>
      <c r="AU288" s="204" t="s">
        <v>82</v>
      </c>
      <c r="AV288" s="15" t="s">
        <v>104</v>
      </c>
      <c r="AW288" s="15" t="s">
        <v>30</v>
      </c>
      <c r="AX288" s="15" t="s">
        <v>80</v>
      </c>
      <c r="AY288" s="204" t="s">
        <v>189</v>
      </c>
    </row>
    <row r="289" s="2" customFormat="1" ht="24.15" customHeight="1">
      <c r="A289" s="38"/>
      <c r="B289" s="172"/>
      <c r="C289" s="173" t="s">
        <v>395</v>
      </c>
      <c r="D289" s="173" t="s">
        <v>191</v>
      </c>
      <c r="E289" s="174" t="s">
        <v>396</v>
      </c>
      <c r="F289" s="175" t="s">
        <v>397</v>
      </c>
      <c r="G289" s="176" t="s">
        <v>223</v>
      </c>
      <c r="H289" s="177">
        <v>552.78700000000003</v>
      </c>
      <c r="I289" s="178"/>
      <c r="J289" s="179">
        <f>ROUND(I289*H289,2)</f>
        <v>0</v>
      </c>
      <c r="K289" s="180"/>
      <c r="L289" s="39"/>
      <c r="M289" s="181" t="s">
        <v>1</v>
      </c>
      <c r="N289" s="182" t="s">
        <v>38</v>
      </c>
      <c r="O289" s="77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85" t="s">
        <v>104</v>
      </c>
      <c r="AT289" s="185" t="s">
        <v>191</v>
      </c>
      <c r="AU289" s="185" t="s">
        <v>82</v>
      </c>
      <c r="AY289" s="19" t="s">
        <v>189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9" t="s">
        <v>80</v>
      </c>
      <c r="BK289" s="186">
        <f>ROUND(I289*H289,2)</f>
        <v>0</v>
      </c>
      <c r="BL289" s="19" t="s">
        <v>104</v>
      </c>
      <c r="BM289" s="185" t="s">
        <v>398</v>
      </c>
    </row>
    <row r="290" s="2" customFormat="1" ht="24.15" customHeight="1">
      <c r="A290" s="38"/>
      <c r="B290" s="172"/>
      <c r="C290" s="173" t="s">
        <v>300</v>
      </c>
      <c r="D290" s="173" t="s">
        <v>191</v>
      </c>
      <c r="E290" s="174" t="s">
        <v>389</v>
      </c>
      <c r="F290" s="175" t="s">
        <v>390</v>
      </c>
      <c r="G290" s="176" t="s">
        <v>223</v>
      </c>
      <c r="H290" s="177">
        <v>552.78700000000003</v>
      </c>
      <c r="I290" s="178"/>
      <c r="J290" s="179">
        <f>ROUND(I290*H290,2)</f>
        <v>0</v>
      </c>
      <c r="K290" s="180"/>
      <c r="L290" s="39"/>
      <c r="M290" s="181" t="s">
        <v>1</v>
      </c>
      <c r="N290" s="182" t="s">
        <v>38</v>
      </c>
      <c r="O290" s="77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5" t="s">
        <v>104</v>
      </c>
      <c r="AT290" s="185" t="s">
        <v>191</v>
      </c>
      <c r="AU290" s="185" t="s">
        <v>82</v>
      </c>
      <c r="AY290" s="19" t="s">
        <v>189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9" t="s">
        <v>80</v>
      </c>
      <c r="BK290" s="186">
        <f>ROUND(I290*H290,2)</f>
        <v>0</v>
      </c>
      <c r="BL290" s="19" t="s">
        <v>104</v>
      </c>
      <c r="BM290" s="185" t="s">
        <v>399</v>
      </c>
    </row>
    <row r="291" s="13" customFormat="1">
      <c r="A291" s="13"/>
      <c r="B291" s="187"/>
      <c r="C291" s="13"/>
      <c r="D291" s="188" t="s">
        <v>195</v>
      </c>
      <c r="E291" s="189" t="s">
        <v>1</v>
      </c>
      <c r="F291" s="190" t="s">
        <v>400</v>
      </c>
      <c r="G291" s="13"/>
      <c r="H291" s="189" t="s">
        <v>1</v>
      </c>
      <c r="I291" s="191"/>
      <c r="J291" s="13"/>
      <c r="K291" s="13"/>
      <c r="L291" s="187"/>
      <c r="M291" s="192"/>
      <c r="N291" s="193"/>
      <c r="O291" s="193"/>
      <c r="P291" s="193"/>
      <c r="Q291" s="193"/>
      <c r="R291" s="193"/>
      <c r="S291" s="193"/>
      <c r="T291" s="19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9" t="s">
        <v>195</v>
      </c>
      <c r="AU291" s="189" t="s">
        <v>82</v>
      </c>
      <c r="AV291" s="13" t="s">
        <v>80</v>
      </c>
      <c r="AW291" s="13" t="s">
        <v>30</v>
      </c>
      <c r="AX291" s="13" t="s">
        <v>73</v>
      </c>
      <c r="AY291" s="189" t="s">
        <v>189</v>
      </c>
    </row>
    <row r="292" s="14" customFormat="1">
      <c r="A292" s="14"/>
      <c r="B292" s="195"/>
      <c r="C292" s="14"/>
      <c r="D292" s="188" t="s">
        <v>195</v>
      </c>
      <c r="E292" s="196" t="s">
        <v>1</v>
      </c>
      <c r="F292" s="197" t="s">
        <v>401</v>
      </c>
      <c r="G292" s="14"/>
      <c r="H292" s="198">
        <v>552.78700000000003</v>
      </c>
      <c r="I292" s="199"/>
      <c r="J292" s="14"/>
      <c r="K292" s="14"/>
      <c r="L292" s="195"/>
      <c r="M292" s="200"/>
      <c r="N292" s="201"/>
      <c r="O292" s="201"/>
      <c r="P292" s="201"/>
      <c r="Q292" s="201"/>
      <c r="R292" s="201"/>
      <c r="S292" s="201"/>
      <c r="T292" s="20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6" t="s">
        <v>195</v>
      </c>
      <c r="AU292" s="196" t="s">
        <v>82</v>
      </c>
      <c r="AV292" s="14" t="s">
        <v>82</v>
      </c>
      <c r="AW292" s="14" t="s">
        <v>30</v>
      </c>
      <c r="AX292" s="14" t="s">
        <v>73</v>
      </c>
      <c r="AY292" s="196" t="s">
        <v>189</v>
      </c>
    </row>
    <row r="293" s="15" customFormat="1">
      <c r="A293" s="15"/>
      <c r="B293" s="203"/>
      <c r="C293" s="15"/>
      <c r="D293" s="188" t="s">
        <v>195</v>
      </c>
      <c r="E293" s="204" t="s">
        <v>1</v>
      </c>
      <c r="F293" s="205" t="s">
        <v>200</v>
      </c>
      <c r="G293" s="15"/>
      <c r="H293" s="206">
        <v>552.78700000000003</v>
      </c>
      <c r="I293" s="207"/>
      <c r="J293" s="15"/>
      <c r="K293" s="15"/>
      <c r="L293" s="203"/>
      <c r="M293" s="208"/>
      <c r="N293" s="209"/>
      <c r="O293" s="209"/>
      <c r="P293" s="209"/>
      <c r="Q293" s="209"/>
      <c r="R293" s="209"/>
      <c r="S293" s="209"/>
      <c r="T293" s="21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04" t="s">
        <v>195</v>
      </c>
      <c r="AU293" s="204" t="s">
        <v>82</v>
      </c>
      <c r="AV293" s="15" t="s">
        <v>104</v>
      </c>
      <c r="AW293" s="15" t="s">
        <v>30</v>
      </c>
      <c r="AX293" s="15" t="s">
        <v>80</v>
      </c>
      <c r="AY293" s="204" t="s">
        <v>189</v>
      </c>
    </row>
    <row r="294" s="2" customFormat="1" ht="24.15" customHeight="1">
      <c r="A294" s="38"/>
      <c r="B294" s="172"/>
      <c r="C294" s="173" t="s">
        <v>402</v>
      </c>
      <c r="D294" s="173" t="s">
        <v>191</v>
      </c>
      <c r="E294" s="174" t="s">
        <v>396</v>
      </c>
      <c r="F294" s="175" t="s">
        <v>397</v>
      </c>
      <c r="G294" s="176" t="s">
        <v>223</v>
      </c>
      <c r="H294" s="177">
        <v>552.78700000000003</v>
      </c>
      <c r="I294" s="178"/>
      <c r="J294" s="179">
        <f>ROUND(I294*H294,2)</f>
        <v>0</v>
      </c>
      <c r="K294" s="180"/>
      <c r="L294" s="39"/>
      <c r="M294" s="181" t="s">
        <v>1</v>
      </c>
      <c r="N294" s="182" t="s">
        <v>38</v>
      </c>
      <c r="O294" s="77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85" t="s">
        <v>104</v>
      </c>
      <c r="AT294" s="185" t="s">
        <v>191</v>
      </c>
      <c r="AU294" s="185" t="s">
        <v>82</v>
      </c>
      <c r="AY294" s="19" t="s">
        <v>189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9" t="s">
        <v>80</v>
      </c>
      <c r="BK294" s="186">
        <f>ROUND(I294*H294,2)</f>
        <v>0</v>
      </c>
      <c r="BL294" s="19" t="s">
        <v>104</v>
      </c>
      <c r="BM294" s="185" t="s">
        <v>403</v>
      </c>
    </row>
    <row r="295" s="2" customFormat="1" ht="44.25" customHeight="1">
      <c r="A295" s="38"/>
      <c r="B295" s="172"/>
      <c r="C295" s="173" t="s">
        <v>303</v>
      </c>
      <c r="D295" s="173" t="s">
        <v>191</v>
      </c>
      <c r="E295" s="174" t="s">
        <v>404</v>
      </c>
      <c r="F295" s="175" t="s">
        <v>405</v>
      </c>
      <c r="G295" s="176" t="s">
        <v>212</v>
      </c>
      <c r="H295" s="177">
        <v>13.416</v>
      </c>
      <c r="I295" s="178"/>
      <c r="J295" s="179">
        <f>ROUND(I295*H295,2)</f>
        <v>0</v>
      </c>
      <c r="K295" s="180"/>
      <c r="L295" s="39"/>
      <c r="M295" s="181" t="s">
        <v>1</v>
      </c>
      <c r="N295" s="182" t="s">
        <v>38</v>
      </c>
      <c r="O295" s="77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5" t="s">
        <v>104</v>
      </c>
      <c r="AT295" s="185" t="s">
        <v>191</v>
      </c>
      <c r="AU295" s="185" t="s">
        <v>82</v>
      </c>
      <c r="AY295" s="19" t="s">
        <v>189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9" t="s">
        <v>80</v>
      </c>
      <c r="BK295" s="186">
        <f>ROUND(I295*H295,2)</f>
        <v>0</v>
      </c>
      <c r="BL295" s="19" t="s">
        <v>104</v>
      </c>
      <c r="BM295" s="185" t="s">
        <v>406</v>
      </c>
    </row>
    <row r="296" s="14" customFormat="1">
      <c r="A296" s="14"/>
      <c r="B296" s="195"/>
      <c r="C296" s="14"/>
      <c r="D296" s="188" t="s">
        <v>195</v>
      </c>
      <c r="E296" s="196" t="s">
        <v>1</v>
      </c>
      <c r="F296" s="197" t="s">
        <v>407</v>
      </c>
      <c r="G296" s="14"/>
      <c r="H296" s="198">
        <v>13.416</v>
      </c>
      <c r="I296" s="199"/>
      <c r="J296" s="14"/>
      <c r="K296" s="14"/>
      <c r="L296" s="195"/>
      <c r="M296" s="200"/>
      <c r="N296" s="201"/>
      <c r="O296" s="201"/>
      <c r="P296" s="201"/>
      <c r="Q296" s="201"/>
      <c r="R296" s="201"/>
      <c r="S296" s="201"/>
      <c r="T296" s="20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6" t="s">
        <v>195</v>
      </c>
      <c r="AU296" s="196" t="s">
        <v>82</v>
      </c>
      <c r="AV296" s="14" t="s">
        <v>82</v>
      </c>
      <c r="AW296" s="14" t="s">
        <v>30</v>
      </c>
      <c r="AX296" s="14" t="s">
        <v>73</v>
      </c>
      <c r="AY296" s="196" t="s">
        <v>189</v>
      </c>
    </row>
    <row r="297" s="15" customFormat="1">
      <c r="A297" s="15"/>
      <c r="B297" s="203"/>
      <c r="C297" s="15"/>
      <c r="D297" s="188" t="s">
        <v>195</v>
      </c>
      <c r="E297" s="204" t="s">
        <v>1</v>
      </c>
      <c r="F297" s="205" t="s">
        <v>200</v>
      </c>
      <c r="G297" s="15"/>
      <c r="H297" s="206">
        <v>13.416</v>
      </c>
      <c r="I297" s="207"/>
      <c r="J297" s="15"/>
      <c r="K297" s="15"/>
      <c r="L297" s="203"/>
      <c r="M297" s="208"/>
      <c r="N297" s="209"/>
      <c r="O297" s="209"/>
      <c r="P297" s="209"/>
      <c r="Q297" s="209"/>
      <c r="R297" s="209"/>
      <c r="S297" s="209"/>
      <c r="T297" s="21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04" t="s">
        <v>195</v>
      </c>
      <c r="AU297" s="204" t="s">
        <v>82</v>
      </c>
      <c r="AV297" s="15" t="s">
        <v>104</v>
      </c>
      <c r="AW297" s="15" t="s">
        <v>30</v>
      </c>
      <c r="AX297" s="15" t="s">
        <v>80</v>
      </c>
      <c r="AY297" s="204" t="s">
        <v>189</v>
      </c>
    </row>
    <row r="298" s="2" customFormat="1" ht="24.15" customHeight="1">
      <c r="A298" s="38"/>
      <c r="B298" s="172"/>
      <c r="C298" s="173" t="s">
        <v>408</v>
      </c>
      <c r="D298" s="173" t="s">
        <v>191</v>
      </c>
      <c r="E298" s="174" t="s">
        <v>409</v>
      </c>
      <c r="F298" s="175" t="s">
        <v>410</v>
      </c>
      <c r="G298" s="176" t="s">
        <v>223</v>
      </c>
      <c r="H298" s="177">
        <v>1.0089999999999999</v>
      </c>
      <c r="I298" s="178"/>
      <c r="J298" s="179">
        <f>ROUND(I298*H298,2)</f>
        <v>0</v>
      </c>
      <c r="K298" s="180"/>
      <c r="L298" s="39"/>
      <c r="M298" s="181" t="s">
        <v>1</v>
      </c>
      <c r="N298" s="182" t="s">
        <v>38</v>
      </c>
      <c r="O298" s="77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5" t="s">
        <v>104</v>
      </c>
      <c r="AT298" s="185" t="s">
        <v>191</v>
      </c>
      <c r="AU298" s="185" t="s">
        <v>82</v>
      </c>
      <c r="AY298" s="19" t="s">
        <v>189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9" t="s">
        <v>80</v>
      </c>
      <c r="BK298" s="186">
        <f>ROUND(I298*H298,2)</f>
        <v>0</v>
      </c>
      <c r="BL298" s="19" t="s">
        <v>104</v>
      </c>
      <c r="BM298" s="185" t="s">
        <v>411</v>
      </c>
    </row>
    <row r="299" s="14" customFormat="1">
      <c r="A299" s="14"/>
      <c r="B299" s="195"/>
      <c r="C299" s="14"/>
      <c r="D299" s="188" t="s">
        <v>195</v>
      </c>
      <c r="E299" s="196" t="s">
        <v>1</v>
      </c>
      <c r="F299" s="197" t="s">
        <v>412</v>
      </c>
      <c r="G299" s="14"/>
      <c r="H299" s="198">
        <v>1.0089999999999999</v>
      </c>
      <c r="I299" s="199"/>
      <c r="J299" s="14"/>
      <c r="K299" s="14"/>
      <c r="L299" s="195"/>
      <c r="M299" s="200"/>
      <c r="N299" s="201"/>
      <c r="O299" s="201"/>
      <c r="P299" s="201"/>
      <c r="Q299" s="201"/>
      <c r="R299" s="201"/>
      <c r="S299" s="201"/>
      <c r="T299" s="20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6" t="s">
        <v>195</v>
      </c>
      <c r="AU299" s="196" t="s">
        <v>82</v>
      </c>
      <c r="AV299" s="14" t="s">
        <v>82</v>
      </c>
      <c r="AW299" s="14" t="s">
        <v>30</v>
      </c>
      <c r="AX299" s="14" t="s">
        <v>73</v>
      </c>
      <c r="AY299" s="196" t="s">
        <v>189</v>
      </c>
    </row>
    <row r="300" s="15" customFormat="1">
      <c r="A300" s="15"/>
      <c r="B300" s="203"/>
      <c r="C300" s="15"/>
      <c r="D300" s="188" t="s">
        <v>195</v>
      </c>
      <c r="E300" s="204" t="s">
        <v>1</v>
      </c>
      <c r="F300" s="205" t="s">
        <v>200</v>
      </c>
      <c r="G300" s="15"/>
      <c r="H300" s="206">
        <v>1.0089999999999999</v>
      </c>
      <c r="I300" s="207"/>
      <c r="J300" s="15"/>
      <c r="K300" s="15"/>
      <c r="L300" s="203"/>
      <c r="M300" s="208"/>
      <c r="N300" s="209"/>
      <c r="O300" s="209"/>
      <c r="P300" s="209"/>
      <c r="Q300" s="209"/>
      <c r="R300" s="209"/>
      <c r="S300" s="209"/>
      <c r="T300" s="210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04" t="s">
        <v>195</v>
      </c>
      <c r="AU300" s="204" t="s">
        <v>82</v>
      </c>
      <c r="AV300" s="15" t="s">
        <v>104</v>
      </c>
      <c r="AW300" s="15" t="s">
        <v>30</v>
      </c>
      <c r="AX300" s="15" t="s">
        <v>80</v>
      </c>
      <c r="AY300" s="204" t="s">
        <v>189</v>
      </c>
    </row>
    <row r="301" s="2" customFormat="1" ht="37.8" customHeight="1">
      <c r="A301" s="38"/>
      <c r="B301" s="172"/>
      <c r="C301" s="173" t="s">
        <v>308</v>
      </c>
      <c r="D301" s="173" t="s">
        <v>191</v>
      </c>
      <c r="E301" s="174" t="s">
        <v>413</v>
      </c>
      <c r="F301" s="175" t="s">
        <v>414</v>
      </c>
      <c r="G301" s="176" t="s">
        <v>223</v>
      </c>
      <c r="H301" s="177">
        <v>23.126999999999999</v>
      </c>
      <c r="I301" s="178"/>
      <c r="J301" s="179">
        <f>ROUND(I301*H301,2)</f>
        <v>0</v>
      </c>
      <c r="K301" s="180"/>
      <c r="L301" s="39"/>
      <c r="M301" s="181" t="s">
        <v>1</v>
      </c>
      <c r="N301" s="182" t="s">
        <v>38</v>
      </c>
      <c r="O301" s="77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5" t="s">
        <v>104</v>
      </c>
      <c r="AT301" s="185" t="s">
        <v>191</v>
      </c>
      <c r="AU301" s="185" t="s">
        <v>82</v>
      </c>
      <c r="AY301" s="19" t="s">
        <v>189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9" t="s">
        <v>80</v>
      </c>
      <c r="BK301" s="186">
        <f>ROUND(I301*H301,2)</f>
        <v>0</v>
      </c>
      <c r="BL301" s="19" t="s">
        <v>104</v>
      </c>
      <c r="BM301" s="185" t="s">
        <v>415</v>
      </c>
    </row>
    <row r="302" s="13" customFormat="1">
      <c r="A302" s="13"/>
      <c r="B302" s="187"/>
      <c r="C302" s="13"/>
      <c r="D302" s="188" t="s">
        <v>195</v>
      </c>
      <c r="E302" s="189" t="s">
        <v>1</v>
      </c>
      <c r="F302" s="190" t="s">
        <v>327</v>
      </c>
      <c r="G302" s="13"/>
      <c r="H302" s="189" t="s">
        <v>1</v>
      </c>
      <c r="I302" s="191"/>
      <c r="J302" s="13"/>
      <c r="K302" s="13"/>
      <c r="L302" s="187"/>
      <c r="M302" s="192"/>
      <c r="N302" s="193"/>
      <c r="O302" s="193"/>
      <c r="P302" s="193"/>
      <c r="Q302" s="193"/>
      <c r="R302" s="193"/>
      <c r="S302" s="193"/>
      <c r="T302" s="19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9" t="s">
        <v>195</v>
      </c>
      <c r="AU302" s="189" t="s">
        <v>82</v>
      </c>
      <c r="AV302" s="13" t="s">
        <v>80</v>
      </c>
      <c r="AW302" s="13" t="s">
        <v>30</v>
      </c>
      <c r="AX302" s="13" t="s">
        <v>73</v>
      </c>
      <c r="AY302" s="189" t="s">
        <v>189</v>
      </c>
    </row>
    <row r="303" s="14" customFormat="1">
      <c r="A303" s="14"/>
      <c r="B303" s="195"/>
      <c r="C303" s="14"/>
      <c r="D303" s="188" t="s">
        <v>195</v>
      </c>
      <c r="E303" s="196" t="s">
        <v>1</v>
      </c>
      <c r="F303" s="197" t="s">
        <v>416</v>
      </c>
      <c r="G303" s="14"/>
      <c r="H303" s="198">
        <v>12.285</v>
      </c>
      <c r="I303" s="199"/>
      <c r="J303" s="14"/>
      <c r="K303" s="14"/>
      <c r="L303" s="195"/>
      <c r="M303" s="200"/>
      <c r="N303" s="201"/>
      <c r="O303" s="201"/>
      <c r="P303" s="201"/>
      <c r="Q303" s="201"/>
      <c r="R303" s="201"/>
      <c r="S303" s="201"/>
      <c r="T303" s="20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6" t="s">
        <v>195</v>
      </c>
      <c r="AU303" s="196" t="s">
        <v>82</v>
      </c>
      <c r="AV303" s="14" t="s">
        <v>82</v>
      </c>
      <c r="AW303" s="14" t="s">
        <v>30</v>
      </c>
      <c r="AX303" s="14" t="s">
        <v>73</v>
      </c>
      <c r="AY303" s="196" t="s">
        <v>189</v>
      </c>
    </row>
    <row r="304" s="13" customFormat="1">
      <c r="A304" s="13"/>
      <c r="B304" s="187"/>
      <c r="C304" s="13"/>
      <c r="D304" s="188" t="s">
        <v>195</v>
      </c>
      <c r="E304" s="189" t="s">
        <v>1</v>
      </c>
      <c r="F304" s="190" t="s">
        <v>330</v>
      </c>
      <c r="G304" s="13"/>
      <c r="H304" s="189" t="s">
        <v>1</v>
      </c>
      <c r="I304" s="191"/>
      <c r="J304" s="13"/>
      <c r="K304" s="13"/>
      <c r="L304" s="187"/>
      <c r="M304" s="192"/>
      <c r="N304" s="193"/>
      <c r="O304" s="193"/>
      <c r="P304" s="193"/>
      <c r="Q304" s="193"/>
      <c r="R304" s="193"/>
      <c r="S304" s="193"/>
      <c r="T304" s="19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9" t="s">
        <v>195</v>
      </c>
      <c r="AU304" s="189" t="s">
        <v>82</v>
      </c>
      <c r="AV304" s="13" t="s">
        <v>80</v>
      </c>
      <c r="AW304" s="13" t="s">
        <v>30</v>
      </c>
      <c r="AX304" s="13" t="s">
        <v>73</v>
      </c>
      <c r="AY304" s="189" t="s">
        <v>189</v>
      </c>
    </row>
    <row r="305" s="14" customFormat="1">
      <c r="A305" s="14"/>
      <c r="B305" s="195"/>
      <c r="C305" s="14"/>
      <c r="D305" s="188" t="s">
        <v>195</v>
      </c>
      <c r="E305" s="196" t="s">
        <v>1</v>
      </c>
      <c r="F305" s="197" t="s">
        <v>417</v>
      </c>
      <c r="G305" s="14"/>
      <c r="H305" s="198">
        <v>10.842000000000001</v>
      </c>
      <c r="I305" s="199"/>
      <c r="J305" s="14"/>
      <c r="K305" s="14"/>
      <c r="L305" s="195"/>
      <c r="M305" s="200"/>
      <c r="N305" s="201"/>
      <c r="O305" s="201"/>
      <c r="P305" s="201"/>
      <c r="Q305" s="201"/>
      <c r="R305" s="201"/>
      <c r="S305" s="201"/>
      <c r="T305" s="20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6" t="s">
        <v>195</v>
      </c>
      <c r="AU305" s="196" t="s">
        <v>82</v>
      </c>
      <c r="AV305" s="14" t="s">
        <v>82</v>
      </c>
      <c r="AW305" s="14" t="s">
        <v>30</v>
      </c>
      <c r="AX305" s="14" t="s">
        <v>73</v>
      </c>
      <c r="AY305" s="196" t="s">
        <v>189</v>
      </c>
    </row>
    <row r="306" s="15" customFormat="1">
      <c r="A306" s="15"/>
      <c r="B306" s="203"/>
      <c r="C306" s="15"/>
      <c r="D306" s="188" t="s">
        <v>195</v>
      </c>
      <c r="E306" s="204" t="s">
        <v>1</v>
      </c>
      <c r="F306" s="205" t="s">
        <v>200</v>
      </c>
      <c r="G306" s="15"/>
      <c r="H306" s="206">
        <v>23.127000000000002</v>
      </c>
      <c r="I306" s="207"/>
      <c r="J306" s="15"/>
      <c r="K306" s="15"/>
      <c r="L306" s="203"/>
      <c r="M306" s="208"/>
      <c r="N306" s="209"/>
      <c r="O306" s="209"/>
      <c r="P306" s="209"/>
      <c r="Q306" s="209"/>
      <c r="R306" s="209"/>
      <c r="S306" s="209"/>
      <c r="T306" s="21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04" t="s">
        <v>195</v>
      </c>
      <c r="AU306" s="204" t="s">
        <v>82</v>
      </c>
      <c r="AV306" s="15" t="s">
        <v>104</v>
      </c>
      <c r="AW306" s="15" t="s">
        <v>30</v>
      </c>
      <c r="AX306" s="15" t="s">
        <v>80</v>
      </c>
      <c r="AY306" s="204" t="s">
        <v>189</v>
      </c>
    </row>
    <row r="307" s="2" customFormat="1" ht="24.15" customHeight="1">
      <c r="A307" s="38"/>
      <c r="B307" s="172"/>
      <c r="C307" s="173" t="s">
        <v>418</v>
      </c>
      <c r="D307" s="173" t="s">
        <v>191</v>
      </c>
      <c r="E307" s="174" t="s">
        <v>419</v>
      </c>
      <c r="F307" s="175" t="s">
        <v>420</v>
      </c>
      <c r="G307" s="176" t="s">
        <v>194</v>
      </c>
      <c r="H307" s="177">
        <v>0.10100000000000001</v>
      </c>
      <c r="I307" s="178"/>
      <c r="J307" s="179">
        <f>ROUND(I307*H307,2)</f>
        <v>0</v>
      </c>
      <c r="K307" s="180"/>
      <c r="L307" s="39"/>
      <c r="M307" s="181" t="s">
        <v>1</v>
      </c>
      <c r="N307" s="182" t="s">
        <v>38</v>
      </c>
      <c r="O307" s="77"/>
      <c r="P307" s="183">
        <f>O307*H307</f>
        <v>0</v>
      </c>
      <c r="Q307" s="183">
        <v>0</v>
      </c>
      <c r="R307" s="183">
        <f>Q307*H307</f>
        <v>0</v>
      </c>
      <c r="S307" s="183">
        <v>0</v>
      </c>
      <c r="T307" s="18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5" t="s">
        <v>104</v>
      </c>
      <c r="AT307" s="185" t="s">
        <v>191</v>
      </c>
      <c r="AU307" s="185" t="s">
        <v>82</v>
      </c>
      <c r="AY307" s="19" t="s">
        <v>189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9" t="s">
        <v>80</v>
      </c>
      <c r="BK307" s="186">
        <f>ROUND(I307*H307,2)</f>
        <v>0</v>
      </c>
      <c r="BL307" s="19" t="s">
        <v>104</v>
      </c>
      <c r="BM307" s="185" t="s">
        <v>421</v>
      </c>
    </row>
    <row r="308" s="13" customFormat="1">
      <c r="A308" s="13"/>
      <c r="B308" s="187"/>
      <c r="C308" s="13"/>
      <c r="D308" s="188" t="s">
        <v>195</v>
      </c>
      <c r="E308" s="189" t="s">
        <v>1</v>
      </c>
      <c r="F308" s="190" t="s">
        <v>422</v>
      </c>
      <c r="G308" s="13"/>
      <c r="H308" s="189" t="s">
        <v>1</v>
      </c>
      <c r="I308" s="191"/>
      <c r="J308" s="13"/>
      <c r="K308" s="13"/>
      <c r="L308" s="187"/>
      <c r="M308" s="192"/>
      <c r="N308" s="193"/>
      <c r="O308" s="193"/>
      <c r="P308" s="193"/>
      <c r="Q308" s="193"/>
      <c r="R308" s="193"/>
      <c r="S308" s="193"/>
      <c r="T308" s="19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9" t="s">
        <v>195</v>
      </c>
      <c r="AU308" s="189" t="s">
        <v>82</v>
      </c>
      <c r="AV308" s="13" t="s">
        <v>80</v>
      </c>
      <c r="AW308" s="13" t="s">
        <v>30</v>
      </c>
      <c r="AX308" s="13" t="s">
        <v>73</v>
      </c>
      <c r="AY308" s="189" t="s">
        <v>189</v>
      </c>
    </row>
    <row r="309" s="14" customFormat="1">
      <c r="A309" s="14"/>
      <c r="B309" s="195"/>
      <c r="C309" s="14"/>
      <c r="D309" s="188" t="s">
        <v>195</v>
      </c>
      <c r="E309" s="196" t="s">
        <v>1</v>
      </c>
      <c r="F309" s="197" t="s">
        <v>423</v>
      </c>
      <c r="G309" s="14"/>
      <c r="H309" s="198">
        <v>0.10100000000000001</v>
      </c>
      <c r="I309" s="199"/>
      <c r="J309" s="14"/>
      <c r="K309" s="14"/>
      <c r="L309" s="195"/>
      <c r="M309" s="200"/>
      <c r="N309" s="201"/>
      <c r="O309" s="201"/>
      <c r="P309" s="201"/>
      <c r="Q309" s="201"/>
      <c r="R309" s="201"/>
      <c r="S309" s="201"/>
      <c r="T309" s="20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6" t="s">
        <v>195</v>
      </c>
      <c r="AU309" s="196" t="s">
        <v>82</v>
      </c>
      <c r="AV309" s="14" t="s">
        <v>82</v>
      </c>
      <c r="AW309" s="14" t="s">
        <v>30</v>
      </c>
      <c r="AX309" s="14" t="s">
        <v>73</v>
      </c>
      <c r="AY309" s="196" t="s">
        <v>189</v>
      </c>
    </row>
    <row r="310" s="15" customFormat="1">
      <c r="A310" s="15"/>
      <c r="B310" s="203"/>
      <c r="C310" s="15"/>
      <c r="D310" s="188" t="s">
        <v>195</v>
      </c>
      <c r="E310" s="204" t="s">
        <v>1</v>
      </c>
      <c r="F310" s="205" t="s">
        <v>200</v>
      </c>
      <c r="G310" s="15"/>
      <c r="H310" s="206">
        <v>0.10100000000000001</v>
      </c>
      <c r="I310" s="207"/>
      <c r="J310" s="15"/>
      <c r="K310" s="15"/>
      <c r="L310" s="203"/>
      <c r="M310" s="208"/>
      <c r="N310" s="209"/>
      <c r="O310" s="209"/>
      <c r="P310" s="209"/>
      <c r="Q310" s="209"/>
      <c r="R310" s="209"/>
      <c r="S310" s="209"/>
      <c r="T310" s="21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04" t="s">
        <v>195</v>
      </c>
      <c r="AU310" s="204" t="s">
        <v>82</v>
      </c>
      <c r="AV310" s="15" t="s">
        <v>104</v>
      </c>
      <c r="AW310" s="15" t="s">
        <v>30</v>
      </c>
      <c r="AX310" s="15" t="s">
        <v>80</v>
      </c>
      <c r="AY310" s="204" t="s">
        <v>189</v>
      </c>
    </row>
    <row r="311" s="2" customFormat="1" ht="16.5" customHeight="1">
      <c r="A311" s="38"/>
      <c r="B311" s="172"/>
      <c r="C311" s="173" t="s">
        <v>313</v>
      </c>
      <c r="D311" s="173" t="s">
        <v>191</v>
      </c>
      <c r="E311" s="174" t="s">
        <v>424</v>
      </c>
      <c r="F311" s="175" t="s">
        <v>425</v>
      </c>
      <c r="G311" s="176" t="s">
        <v>223</v>
      </c>
      <c r="H311" s="177">
        <v>1.3440000000000001</v>
      </c>
      <c r="I311" s="178"/>
      <c r="J311" s="179">
        <f>ROUND(I311*H311,2)</f>
        <v>0</v>
      </c>
      <c r="K311" s="180"/>
      <c r="L311" s="39"/>
      <c r="M311" s="181" t="s">
        <v>1</v>
      </c>
      <c r="N311" s="182" t="s">
        <v>38</v>
      </c>
      <c r="O311" s="77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5" t="s">
        <v>104</v>
      </c>
      <c r="AT311" s="185" t="s">
        <v>191</v>
      </c>
      <c r="AU311" s="185" t="s">
        <v>82</v>
      </c>
      <c r="AY311" s="19" t="s">
        <v>189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9" t="s">
        <v>80</v>
      </c>
      <c r="BK311" s="186">
        <f>ROUND(I311*H311,2)</f>
        <v>0</v>
      </c>
      <c r="BL311" s="19" t="s">
        <v>104</v>
      </c>
      <c r="BM311" s="185" t="s">
        <v>426</v>
      </c>
    </row>
    <row r="312" s="14" customFormat="1">
      <c r="A312" s="14"/>
      <c r="B312" s="195"/>
      <c r="C312" s="14"/>
      <c r="D312" s="188" t="s">
        <v>195</v>
      </c>
      <c r="E312" s="196" t="s">
        <v>1</v>
      </c>
      <c r="F312" s="197" t="s">
        <v>427</v>
      </c>
      <c r="G312" s="14"/>
      <c r="H312" s="198">
        <v>1.3440000000000001</v>
      </c>
      <c r="I312" s="199"/>
      <c r="J312" s="14"/>
      <c r="K312" s="14"/>
      <c r="L312" s="195"/>
      <c r="M312" s="200"/>
      <c r="N312" s="201"/>
      <c r="O312" s="201"/>
      <c r="P312" s="201"/>
      <c r="Q312" s="201"/>
      <c r="R312" s="201"/>
      <c r="S312" s="201"/>
      <c r="T312" s="20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6" t="s">
        <v>195</v>
      </c>
      <c r="AU312" s="196" t="s">
        <v>82</v>
      </c>
      <c r="AV312" s="14" t="s">
        <v>82</v>
      </c>
      <c r="AW312" s="14" t="s">
        <v>30</v>
      </c>
      <c r="AX312" s="14" t="s">
        <v>73</v>
      </c>
      <c r="AY312" s="196" t="s">
        <v>189</v>
      </c>
    </row>
    <row r="313" s="15" customFormat="1">
      <c r="A313" s="15"/>
      <c r="B313" s="203"/>
      <c r="C313" s="15"/>
      <c r="D313" s="188" t="s">
        <v>195</v>
      </c>
      <c r="E313" s="204" t="s">
        <v>1</v>
      </c>
      <c r="F313" s="205" t="s">
        <v>200</v>
      </c>
      <c r="G313" s="15"/>
      <c r="H313" s="206">
        <v>1.3440000000000001</v>
      </c>
      <c r="I313" s="207"/>
      <c r="J313" s="15"/>
      <c r="K313" s="15"/>
      <c r="L313" s="203"/>
      <c r="M313" s="208"/>
      <c r="N313" s="209"/>
      <c r="O313" s="209"/>
      <c r="P313" s="209"/>
      <c r="Q313" s="209"/>
      <c r="R313" s="209"/>
      <c r="S313" s="209"/>
      <c r="T313" s="21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04" t="s">
        <v>195</v>
      </c>
      <c r="AU313" s="204" t="s">
        <v>82</v>
      </c>
      <c r="AV313" s="15" t="s">
        <v>104</v>
      </c>
      <c r="AW313" s="15" t="s">
        <v>30</v>
      </c>
      <c r="AX313" s="15" t="s">
        <v>80</v>
      </c>
      <c r="AY313" s="204" t="s">
        <v>189</v>
      </c>
    </row>
    <row r="314" s="2" customFormat="1" ht="16.5" customHeight="1">
      <c r="A314" s="38"/>
      <c r="B314" s="172"/>
      <c r="C314" s="173" t="s">
        <v>428</v>
      </c>
      <c r="D314" s="173" t="s">
        <v>191</v>
      </c>
      <c r="E314" s="174" t="s">
        <v>429</v>
      </c>
      <c r="F314" s="175" t="s">
        <v>430</v>
      </c>
      <c r="G314" s="176" t="s">
        <v>223</v>
      </c>
      <c r="H314" s="177">
        <v>1.3440000000000001</v>
      </c>
      <c r="I314" s="178"/>
      <c r="J314" s="179">
        <f>ROUND(I314*H314,2)</f>
        <v>0</v>
      </c>
      <c r="K314" s="180"/>
      <c r="L314" s="39"/>
      <c r="M314" s="181" t="s">
        <v>1</v>
      </c>
      <c r="N314" s="182" t="s">
        <v>38</v>
      </c>
      <c r="O314" s="77"/>
      <c r="P314" s="183">
        <f>O314*H314</f>
        <v>0</v>
      </c>
      <c r="Q314" s="183">
        <v>0</v>
      </c>
      <c r="R314" s="183">
        <f>Q314*H314</f>
        <v>0</v>
      </c>
      <c r="S314" s="183">
        <v>0</v>
      </c>
      <c r="T314" s="18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85" t="s">
        <v>104</v>
      </c>
      <c r="AT314" s="185" t="s">
        <v>191</v>
      </c>
      <c r="AU314" s="185" t="s">
        <v>82</v>
      </c>
      <c r="AY314" s="19" t="s">
        <v>189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9" t="s">
        <v>80</v>
      </c>
      <c r="BK314" s="186">
        <f>ROUND(I314*H314,2)</f>
        <v>0</v>
      </c>
      <c r="BL314" s="19" t="s">
        <v>104</v>
      </c>
      <c r="BM314" s="185" t="s">
        <v>431</v>
      </c>
    </row>
    <row r="315" s="2" customFormat="1" ht="24.15" customHeight="1">
      <c r="A315" s="38"/>
      <c r="B315" s="172"/>
      <c r="C315" s="173" t="s">
        <v>316</v>
      </c>
      <c r="D315" s="173" t="s">
        <v>191</v>
      </c>
      <c r="E315" s="174" t="s">
        <v>432</v>
      </c>
      <c r="F315" s="175" t="s">
        <v>433</v>
      </c>
      <c r="G315" s="176" t="s">
        <v>212</v>
      </c>
      <c r="H315" s="177">
        <v>0.010999999999999999</v>
      </c>
      <c r="I315" s="178"/>
      <c r="J315" s="179">
        <f>ROUND(I315*H315,2)</f>
        <v>0</v>
      </c>
      <c r="K315" s="180"/>
      <c r="L315" s="39"/>
      <c r="M315" s="181" t="s">
        <v>1</v>
      </c>
      <c r="N315" s="182" t="s">
        <v>38</v>
      </c>
      <c r="O315" s="77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5" t="s">
        <v>104</v>
      </c>
      <c r="AT315" s="185" t="s">
        <v>191</v>
      </c>
      <c r="AU315" s="185" t="s">
        <v>82</v>
      </c>
      <c r="AY315" s="19" t="s">
        <v>189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9" t="s">
        <v>80</v>
      </c>
      <c r="BK315" s="186">
        <f>ROUND(I315*H315,2)</f>
        <v>0</v>
      </c>
      <c r="BL315" s="19" t="s">
        <v>104</v>
      </c>
      <c r="BM315" s="185" t="s">
        <v>434</v>
      </c>
    </row>
    <row r="316" s="14" customFormat="1">
      <c r="A316" s="14"/>
      <c r="B316" s="195"/>
      <c r="C316" s="14"/>
      <c r="D316" s="188" t="s">
        <v>195</v>
      </c>
      <c r="E316" s="196" t="s">
        <v>1</v>
      </c>
      <c r="F316" s="197" t="s">
        <v>435</v>
      </c>
      <c r="G316" s="14"/>
      <c r="H316" s="198">
        <v>0.010999999999999999</v>
      </c>
      <c r="I316" s="199"/>
      <c r="J316" s="14"/>
      <c r="K316" s="14"/>
      <c r="L316" s="195"/>
      <c r="M316" s="200"/>
      <c r="N316" s="201"/>
      <c r="O316" s="201"/>
      <c r="P316" s="201"/>
      <c r="Q316" s="201"/>
      <c r="R316" s="201"/>
      <c r="S316" s="201"/>
      <c r="T316" s="20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6" t="s">
        <v>195</v>
      </c>
      <c r="AU316" s="196" t="s">
        <v>82</v>
      </c>
      <c r="AV316" s="14" t="s">
        <v>82</v>
      </c>
      <c r="AW316" s="14" t="s">
        <v>30</v>
      </c>
      <c r="AX316" s="14" t="s">
        <v>73</v>
      </c>
      <c r="AY316" s="196" t="s">
        <v>189</v>
      </c>
    </row>
    <row r="317" s="15" customFormat="1">
      <c r="A317" s="15"/>
      <c r="B317" s="203"/>
      <c r="C317" s="15"/>
      <c r="D317" s="188" t="s">
        <v>195</v>
      </c>
      <c r="E317" s="204" t="s">
        <v>1</v>
      </c>
      <c r="F317" s="205" t="s">
        <v>200</v>
      </c>
      <c r="G317" s="15"/>
      <c r="H317" s="206">
        <v>0.010999999999999999</v>
      </c>
      <c r="I317" s="207"/>
      <c r="J317" s="15"/>
      <c r="K317" s="15"/>
      <c r="L317" s="203"/>
      <c r="M317" s="208"/>
      <c r="N317" s="209"/>
      <c r="O317" s="209"/>
      <c r="P317" s="209"/>
      <c r="Q317" s="209"/>
      <c r="R317" s="209"/>
      <c r="S317" s="209"/>
      <c r="T317" s="210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04" t="s">
        <v>195</v>
      </c>
      <c r="AU317" s="204" t="s">
        <v>82</v>
      </c>
      <c r="AV317" s="15" t="s">
        <v>104</v>
      </c>
      <c r="AW317" s="15" t="s">
        <v>30</v>
      </c>
      <c r="AX317" s="15" t="s">
        <v>80</v>
      </c>
      <c r="AY317" s="204" t="s">
        <v>189</v>
      </c>
    </row>
    <row r="318" s="12" customFormat="1" ht="22.8" customHeight="1">
      <c r="A318" s="12"/>
      <c r="B318" s="159"/>
      <c r="C318" s="12"/>
      <c r="D318" s="160" t="s">
        <v>72</v>
      </c>
      <c r="E318" s="170" t="s">
        <v>104</v>
      </c>
      <c r="F318" s="170" t="s">
        <v>436</v>
      </c>
      <c r="G318" s="12"/>
      <c r="H318" s="12"/>
      <c r="I318" s="162"/>
      <c r="J318" s="171">
        <f>BK318</f>
        <v>0</v>
      </c>
      <c r="K318" s="12"/>
      <c r="L318" s="159"/>
      <c r="M318" s="164"/>
      <c r="N318" s="165"/>
      <c r="O318" s="165"/>
      <c r="P318" s="166">
        <f>SUM(P319:P493)</f>
        <v>0</v>
      </c>
      <c r="Q318" s="165"/>
      <c r="R318" s="166">
        <f>SUM(R319:R493)</f>
        <v>0</v>
      </c>
      <c r="S318" s="165"/>
      <c r="T318" s="167">
        <f>SUM(T319:T493)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60" t="s">
        <v>80</v>
      </c>
      <c r="AT318" s="168" t="s">
        <v>72</v>
      </c>
      <c r="AU318" s="168" t="s">
        <v>80</v>
      </c>
      <c r="AY318" s="160" t="s">
        <v>189</v>
      </c>
      <c r="BK318" s="169">
        <f>SUM(BK319:BK493)</f>
        <v>0</v>
      </c>
    </row>
    <row r="319" s="2" customFormat="1" ht="66.75" customHeight="1">
      <c r="A319" s="38"/>
      <c r="B319" s="172"/>
      <c r="C319" s="173" t="s">
        <v>437</v>
      </c>
      <c r="D319" s="173" t="s">
        <v>191</v>
      </c>
      <c r="E319" s="174" t="s">
        <v>438</v>
      </c>
      <c r="F319" s="175" t="s">
        <v>439</v>
      </c>
      <c r="G319" s="176" t="s">
        <v>194</v>
      </c>
      <c r="H319" s="177">
        <v>46</v>
      </c>
      <c r="I319" s="178"/>
      <c r="J319" s="179">
        <f>ROUND(I319*H319,2)</f>
        <v>0</v>
      </c>
      <c r="K319" s="180"/>
      <c r="L319" s="39"/>
      <c r="M319" s="181" t="s">
        <v>1</v>
      </c>
      <c r="N319" s="182" t="s">
        <v>38</v>
      </c>
      <c r="O319" s="77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5" t="s">
        <v>104</v>
      </c>
      <c r="AT319" s="185" t="s">
        <v>191</v>
      </c>
      <c r="AU319" s="185" t="s">
        <v>82</v>
      </c>
      <c r="AY319" s="19" t="s">
        <v>189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9" t="s">
        <v>80</v>
      </c>
      <c r="BK319" s="186">
        <f>ROUND(I319*H319,2)</f>
        <v>0</v>
      </c>
      <c r="BL319" s="19" t="s">
        <v>104</v>
      </c>
      <c r="BM319" s="185" t="s">
        <v>440</v>
      </c>
    </row>
    <row r="320" s="13" customFormat="1">
      <c r="A320" s="13"/>
      <c r="B320" s="187"/>
      <c r="C320" s="13"/>
      <c r="D320" s="188" t="s">
        <v>195</v>
      </c>
      <c r="E320" s="189" t="s">
        <v>1</v>
      </c>
      <c r="F320" s="190" t="s">
        <v>441</v>
      </c>
      <c r="G320" s="13"/>
      <c r="H320" s="189" t="s">
        <v>1</v>
      </c>
      <c r="I320" s="191"/>
      <c r="J320" s="13"/>
      <c r="K320" s="13"/>
      <c r="L320" s="187"/>
      <c r="M320" s="192"/>
      <c r="N320" s="193"/>
      <c r="O320" s="193"/>
      <c r="P320" s="193"/>
      <c r="Q320" s="193"/>
      <c r="R320" s="193"/>
      <c r="S320" s="193"/>
      <c r="T320" s="19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9" t="s">
        <v>195</v>
      </c>
      <c r="AU320" s="189" t="s">
        <v>82</v>
      </c>
      <c r="AV320" s="13" t="s">
        <v>80</v>
      </c>
      <c r="AW320" s="13" t="s">
        <v>30</v>
      </c>
      <c r="AX320" s="13" t="s">
        <v>73</v>
      </c>
      <c r="AY320" s="189" t="s">
        <v>189</v>
      </c>
    </row>
    <row r="321" s="14" customFormat="1">
      <c r="A321" s="14"/>
      <c r="B321" s="195"/>
      <c r="C321" s="14"/>
      <c r="D321" s="188" t="s">
        <v>195</v>
      </c>
      <c r="E321" s="196" t="s">
        <v>1</v>
      </c>
      <c r="F321" s="197" t="s">
        <v>313</v>
      </c>
      <c r="G321" s="14"/>
      <c r="H321" s="198">
        <v>46</v>
      </c>
      <c r="I321" s="199"/>
      <c r="J321" s="14"/>
      <c r="K321" s="14"/>
      <c r="L321" s="195"/>
      <c r="M321" s="200"/>
      <c r="N321" s="201"/>
      <c r="O321" s="201"/>
      <c r="P321" s="201"/>
      <c r="Q321" s="201"/>
      <c r="R321" s="201"/>
      <c r="S321" s="201"/>
      <c r="T321" s="20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6" t="s">
        <v>195</v>
      </c>
      <c r="AU321" s="196" t="s">
        <v>82</v>
      </c>
      <c r="AV321" s="14" t="s">
        <v>82</v>
      </c>
      <c r="AW321" s="14" t="s">
        <v>30</v>
      </c>
      <c r="AX321" s="14" t="s">
        <v>73</v>
      </c>
      <c r="AY321" s="196" t="s">
        <v>189</v>
      </c>
    </row>
    <row r="322" s="15" customFormat="1">
      <c r="A322" s="15"/>
      <c r="B322" s="203"/>
      <c r="C322" s="15"/>
      <c r="D322" s="188" t="s">
        <v>195</v>
      </c>
      <c r="E322" s="204" t="s">
        <v>1</v>
      </c>
      <c r="F322" s="205" t="s">
        <v>200</v>
      </c>
      <c r="G322" s="15"/>
      <c r="H322" s="206">
        <v>46</v>
      </c>
      <c r="I322" s="207"/>
      <c r="J322" s="15"/>
      <c r="K322" s="15"/>
      <c r="L322" s="203"/>
      <c r="M322" s="208"/>
      <c r="N322" s="209"/>
      <c r="O322" s="209"/>
      <c r="P322" s="209"/>
      <c r="Q322" s="209"/>
      <c r="R322" s="209"/>
      <c r="S322" s="209"/>
      <c r="T322" s="210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04" t="s">
        <v>195</v>
      </c>
      <c r="AU322" s="204" t="s">
        <v>82</v>
      </c>
      <c r="AV322" s="15" t="s">
        <v>104</v>
      </c>
      <c r="AW322" s="15" t="s">
        <v>30</v>
      </c>
      <c r="AX322" s="15" t="s">
        <v>80</v>
      </c>
      <c r="AY322" s="204" t="s">
        <v>189</v>
      </c>
    </row>
    <row r="323" s="2" customFormat="1" ht="62.7" customHeight="1">
      <c r="A323" s="38"/>
      <c r="B323" s="172"/>
      <c r="C323" s="173" t="s">
        <v>321</v>
      </c>
      <c r="D323" s="173" t="s">
        <v>191</v>
      </c>
      <c r="E323" s="174" t="s">
        <v>442</v>
      </c>
      <c r="F323" s="175" t="s">
        <v>443</v>
      </c>
      <c r="G323" s="176" t="s">
        <v>194</v>
      </c>
      <c r="H323" s="177">
        <v>172.856</v>
      </c>
      <c r="I323" s="178"/>
      <c r="J323" s="179">
        <f>ROUND(I323*H323,2)</f>
        <v>0</v>
      </c>
      <c r="K323" s="180"/>
      <c r="L323" s="39"/>
      <c r="M323" s="181" t="s">
        <v>1</v>
      </c>
      <c r="N323" s="182" t="s">
        <v>38</v>
      </c>
      <c r="O323" s="77"/>
      <c r="P323" s="183">
        <f>O323*H323</f>
        <v>0</v>
      </c>
      <c r="Q323" s="183">
        <v>0</v>
      </c>
      <c r="R323" s="183">
        <f>Q323*H323</f>
        <v>0</v>
      </c>
      <c r="S323" s="183">
        <v>0</v>
      </c>
      <c r="T323" s="18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5" t="s">
        <v>104</v>
      </c>
      <c r="AT323" s="185" t="s">
        <v>191</v>
      </c>
      <c r="AU323" s="185" t="s">
        <v>82</v>
      </c>
      <c r="AY323" s="19" t="s">
        <v>189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9" t="s">
        <v>80</v>
      </c>
      <c r="BK323" s="186">
        <f>ROUND(I323*H323,2)</f>
        <v>0</v>
      </c>
      <c r="BL323" s="19" t="s">
        <v>104</v>
      </c>
      <c r="BM323" s="185" t="s">
        <v>444</v>
      </c>
    </row>
    <row r="324" s="13" customFormat="1">
      <c r="A324" s="13"/>
      <c r="B324" s="187"/>
      <c r="C324" s="13"/>
      <c r="D324" s="188" t="s">
        <v>195</v>
      </c>
      <c r="E324" s="189" t="s">
        <v>1</v>
      </c>
      <c r="F324" s="190" t="s">
        <v>445</v>
      </c>
      <c r="G324" s="13"/>
      <c r="H324" s="189" t="s">
        <v>1</v>
      </c>
      <c r="I324" s="191"/>
      <c r="J324" s="13"/>
      <c r="K324" s="13"/>
      <c r="L324" s="187"/>
      <c r="M324" s="192"/>
      <c r="N324" s="193"/>
      <c r="O324" s="193"/>
      <c r="P324" s="193"/>
      <c r="Q324" s="193"/>
      <c r="R324" s="193"/>
      <c r="S324" s="193"/>
      <c r="T324" s="19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9" t="s">
        <v>195</v>
      </c>
      <c r="AU324" s="189" t="s">
        <v>82</v>
      </c>
      <c r="AV324" s="13" t="s">
        <v>80</v>
      </c>
      <c r="AW324" s="13" t="s">
        <v>30</v>
      </c>
      <c r="AX324" s="13" t="s">
        <v>73</v>
      </c>
      <c r="AY324" s="189" t="s">
        <v>189</v>
      </c>
    </row>
    <row r="325" s="14" customFormat="1">
      <c r="A325" s="14"/>
      <c r="B325" s="195"/>
      <c r="C325" s="14"/>
      <c r="D325" s="188" t="s">
        <v>195</v>
      </c>
      <c r="E325" s="196" t="s">
        <v>1</v>
      </c>
      <c r="F325" s="197" t="s">
        <v>446</v>
      </c>
      <c r="G325" s="14"/>
      <c r="H325" s="198">
        <v>99.774000000000001</v>
      </c>
      <c r="I325" s="199"/>
      <c r="J325" s="14"/>
      <c r="K325" s="14"/>
      <c r="L325" s="195"/>
      <c r="M325" s="200"/>
      <c r="N325" s="201"/>
      <c r="O325" s="201"/>
      <c r="P325" s="201"/>
      <c r="Q325" s="201"/>
      <c r="R325" s="201"/>
      <c r="S325" s="201"/>
      <c r="T325" s="20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6" t="s">
        <v>195</v>
      </c>
      <c r="AU325" s="196" t="s">
        <v>82</v>
      </c>
      <c r="AV325" s="14" t="s">
        <v>82</v>
      </c>
      <c r="AW325" s="14" t="s">
        <v>30</v>
      </c>
      <c r="AX325" s="14" t="s">
        <v>73</v>
      </c>
      <c r="AY325" s="196" t="s">
        <v>189</v>
      </c>
    </row>
    <row r="326" s="14" customFormat="1">
      <c r="A326" s="14"/>
      <c r="B326" s="195"/>
      <c r="C326" s="14"/>
      <c r="D326" s="188" t="s">
        <v>195</v>
      </c>
      <c r="E326" s="196" t="s">
        <v>1</v>
      </c>
      <c r="F326" s="197" t="s">
        <v>447</v>
      </c>
      <c r="G326" s="14"/>
      <c r="H326" s="198">
        <v>-6.6319999999999997</v>
      </c>
      <c r="I326" s="199"/>
      <c r="J326" s="14"/>
      <c r="K326" s="14"/>
      <c r="L326" s="195"/>
      <c r="M326" s="200"/>
      <c r="N326" s="201"/>
      <c r="O326" s="201"/>
      <c r="P326" s="201"/>
      <c r="Q326" s="201"/>
      <c r="R326" s="201"/>
      <c r="S326" s="201"/>
      <c r="T326" s="20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6" t="s">
        <v>195</v>
      </c>
      <c r="AU326" s="196" t="s">
        <v>82</v>
      </c>
      <c r="AV326" s="14" t="s">
        <v>82</v>
      </c>
      <c r="AW326" s="14" t="s">
        <v>30</v>
      </c>
      <c r="AX326" s="14" t="s">
        <v>73</v>
      </c>
      <c r="AY326" s="196" t="s">
        <v>189</v>
      </c>
    </row>
    <row r="327" s="14" customFormat="1">
      <c r="A327" s="14"/>
      <c r="B327" s="195"/>
      <c r="C327" s="14"/>
      <c r="D327" s="188" t="s">
        <v>195</v>
      </c>
      <c r="E327" s="196" t="s">
        <v>1</v>
      </c>
      <c r="F327" s="197" t="s">
        <v>448</v>
      </c>
      <c r="G327" s="14"/>
      <c r="H327" s="198">
        <v>-7.407</v>
      </c>
      <c r="I327" s="199"/>
      <c r="J327" s="14"/>
      <c r="K327" s="14"/>
      <c r="L327" s="195"/>
      <c r="M327" s="200"/>
      <c r="N327" s="201"/>
      <c r="O327" s="201"/>
      <c r="P327" s="201"/>
      <c r="Q327" s="201"/>
      <c r="R327" s="201"/>
      <c r="S327" s="201"/>
      <c r="T327" s="20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6" t="s">
        <v>195</v>
      </c>
      <c r="AU327" s="196" t="s">
        <v>82</v>
      </c>
      <c r="AV327" s="14" t="s">
        <v>82</v>
      </c>
      <c r="AW327" s="14" t="s">
        <v>30</v>
      </c>
      <c r="AX327" s="14" t="s">
        <v>73</v>
      </c>
      <c r="AY327" s="196" t="s">
        <v>189</v>
      </c>
    </row>
    <row r="328" s="14" customFormat="1">
      <c r="A328" s="14"/>
      <c r="B328" s="195"/>
      <c r="C328" s="14"/>
      <c r="D328" s="188" t="s">
        <v>195</v>
      </c>
      <c r="E328" s="196" t="s">
        <v>1</v>
      </c>
      <c r="F328" s="197" t="s">
        <v>449</v>
      </c>
      <c r="G328" s="14"/>
      <c r="H328" s="198">
        <v>1.2969999999999999</v>
      </c>
      <c r="I328" s="199"/>
      <c r="J328" s="14"/>
      <c r="K328" s="14"/>
      <c r="L328" s="195"/>
      <c r="M328" s="200"/>
      <c r="N328" s="201"/>
      <c r="O328" s="201"/>
      <c r="P328" s="201"/>
      <c r="Q328" s="201"/>
      <c r="R328" s="201"/>
      <c r="S328" s="201"/>
      <c r="T328" s="20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196" t="s">
        <v>195</v>
      </c>
      <c r="AU328" s="196" t="s">
        <v>82</v>
      </c>
      <c r="AV328" s="14" t="s">
        <v>82</v>
      </c>
      <c r="AW328" s="14" t="s">
        <v>30</v>
      </c>
      <c r="AX328" s="14" t="s">
        <v>73</v>
      </c>
      <c r="AY328" s="196" t="s">
        <v>189</v>
      </c>
    </row>
    <row r="329" s="14" customFormat="1">
      <c r="A329" s="14"/>
      <c r="B329" s="195"/>
      <c r="C329" s="14"/>
      <c r="D329" s="188" t="s">
        <v>195</v>
      </c>
      <c r="E329" s="196" t="s">
        <v>1</v>
      </c>
      <c r="F329" s="197" t="s">
        <v>450</v>
      </c>
      <c r="G329" s="14"/>
      <c r="H329" s="198">
        <v>-0.58499999999999996</v>
      </c>
      <c r="I329" s="199"/>
      <c r="J329" s="14"/>
      <c r="K329" s="14"/>
      <c r="L329" s="195"/>
      <c r="M329" s="200"/>
      <c r="N329" s="201"/>
      <c r="O329" s="201"/>
      <c r="P329" s="201"/>
      <c r="Q329" s="201"/>
      <c r="R329" s="201"/>
      <c r="S329" s="201"/>
      <c r="T329" s="20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6" t="s">
        <v>195</v>
      </c>
      <c r="AU329" s="196" t="s">
        <v>82</v>
      </c>
      <c r="AV329" s="14" t="s">
        <v>82</v>
      </c>
      <c r="AW329" s="14" t="s">
        <v>30</v>
      </c>
      <c r="AX329" s="14" t="s">
        <v>73</v>
      </c>
      <c r="AY329" s="196" t="s">
        <v>189</v>
      </c>
    </row>
    <row r="330" s="14" customFormat="1">
      <c r="A330" s="14"/>
      <c r="B330" s="195"/>
      <c r="C330" s="14"/>
      <c r="D330" s="188" t="s">
        <v>195</v>
      </c>
      <c r="E330" s="196" t="s">
        <v>1</v>
      </c>
      <c r="F330" s="197" t="s">
        <v>451</v>
      </c>
      <c r="G330" s="14"/>
      <c r="H330" s="198">
        <v>-3.0990000000000002</v>
      </c>
      <c r="I330" s="199"/>
      <c r="J330" s="14"/>
      <c r="K330" s="14"/>
      <c r="L330" s="195"/>
      <c r="M330" s="200"/>
      <c r="N330" s="201"/>
      <c r="O330" s="201"/>
      <c r="P330" s="201"/>
      <c r="Q330" s="201"/>
      <c r="R330" s="201"/>
      <c r="S330" s="201"/>
      <c r="T330" s="20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6" t="s">
        <v>195</v>
      </c>
      <c r="AU330" s="196" t="s">
        <v>82</v>
      </c>
      <c r="AV330" s="14" t="s">
        <v>82</v>
      </c>
      <c r="AW330" s="14" t="s">
        <v>30</v>
      </c>
      <c r="AX330" s="14" t="s">
        <v>73</v>
      </c>
      <c r="AY330" s="196" t="s">
        <v>189</v>
      </c>
    </row>
    <row r="331" s="14" customFormat="1">
      <c r="A331" s="14"/>
      <c r="B331" s="195"/>
      <c r="C331" s="14"/>
      <c r="D331" s="188" t="s">
        <v>195</v>
      </c>
      <c r="E331" s="196" t="s">
        <v>1</v>
      </c>
      <c r="F331" s="197" t="s">
        <v>452</v>
      </c>
      <c r="G331" s="14"/>
      <c r="H331" s="198">
        <v>-1.744</v>
      </c>
      <c r="I331" s="199"/>
      <c r="J331" s="14"/>
      <c r="K331" s="14"/>
      <c r="L331" s="195"/>
      <c r="M331" s="200"/>
      <c r="N331" s="201"/>
      <c r="O331" s="201"/>
      <c r="P331" s="201"/>
      <c r="Q331" s="201"/>
      <c r="R331" s="201"/>
      <c r="S331" s="201"/>
      <c r="T331" s="20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6" t="s">
        <v>195</v>
      </c>
      <c r="AU331" s="196" t="s">
        <v>82</v>
      </c>
      <c r="AV331" s="14" t="s">
        <v>82</v>
      </c>
      <c r="AW331" s="14" t="s">
        <v>30</v>
      </c>
      <c r="AX331" s="14" t="s">
        <v>73</v>
      </c>
      <c r="AY331" s="196" t="s">
        <v>189</v>
      </c>
    </row>
    <row r="332" s="14" customFormat="1">
      <c r="A332" s="14"/>
      <c r="B332" s="195"/>
      <c r="C332" s="14"/>
      <c r="D332" s="188" t="s">
        <v>195</v>
      </c>
      <c r="E332" s="196" t="s">
        <v>1</v>
      </c>
      <c r="F332" s="197" t="s">
        <v>453</v>
      </c>
      <c r="G332" s="14"/>
      <c r="H332" s="198">
        <v>-7.8620000000000001</v>
      </c>
      <c r="I332" s="199"/>
      <c r="J332" s="14"/>
      <c r="K332" s="14"/>
      <c r="L332" s="195"/>
      <c r="M332" s="200"/>
      <c r="N332" s="201"/>
      <c r="O332" s="201"/>
      <c r="P332" s="201"/>
      <c r="Q332" s="201"/>
      <c r="R332" s="201"/>
      <c r="S332" s="201"/>
      <c r="T332" s="20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6" t="s">
        <v>195</v>
      </c>
      <c r="AU332" s="196" t="s">
        <v>82</v>
      </c>
      <c r="AV332" s="14" t="s">
        <v>82</v>
      </c>
      <c r="AW332" s="14" t="s">
        <v>30</v>
      </c>
      <c r="AX332" s="14" t="s">
        <v>73</v>
      </c>
      <c r="AY332" s="196" t="s">
        <v>189</v>
      </c>
    </row>
    <row r="333" s="16" customFormat="1">
      <c r="A333" s="16"/>
      <c r="B333" s="211"/>
      <c r="C333" s="16"/>
      <c r="D333" s="188" t="s">
        <v>195</v>
      </c>
      <c r="E333" s="212" t="s">
        <v>1</v>
      </c>
      <c r="F333" s="213" t="s">
        <v>243</v>
      </c>
      <c r="G333" s="16"/>
      <c r="H333" s="214">
        <v>73.742000000000004</v>
      </c>
      <c r="I333" s="215"/>
      <c r="J333" s="16"/>
      <c r="K333" s="16"/>
      <c r="L333" s="211"/>
      <c r="M333" s="216"/>
      <c r="N333" s="217"/>
      <c r="O333" s="217"/>
      <c r="P333" s="217"/>
      <c r="Q333" s="217"/>
      <c r="R333" s="217"/>
      <c r="S333" s="217"/>
      <c r="T333" s="218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12" t="s">
        <v>195</v>
      </c>
      <c r="AU333" s="212" t="s">
        <v>82</v>
      </c>
      <c r="AV333" s="16" t="s">
        <v>101</v>
      </c>
      <c r="AW333" s="16" t="s">
        <v>30</v>
      </c>
      <c r="AX333" s="16" t="s">
        <v>73</v>
      </c>
      <c r="AY333" s="212" t="s">
        <v>189</v>
      </c>
    </row>
    <row r="334" s="13" customFormat="1">
      <c r="A334" s="13"/>
      <c r="B334" s="187"/>
      <c r="C334" s="13"/>
      <c r="D334" s="188" t="s">
        <v>195</v>
      </c>
      <c r="E334" s="189" t="s">
        <v>1</v>
      </c>
      <c r="F334" s="190" t="s">
        <v>454</v>
      </c>
      <c r="G334" s="13"/>
      <c r="H334" s="189" t="s">
        <v>1</v>
      </c>
      <c r="I334" s="191"/>
      <c r="J334" s="13"/>
      <c r="K334" s="13"/>
      <c r="L334" s="187"/>
      <c r="M334" s="192"/>
      <c r="N334" s="193"/>
      <c r="O334" s="193"/>
      <c r="P334" s="193"/>
      <c r="Q334" s="193"/>
      <c r="R334" s="193"/>
      <c r="S334" s="193"/>
      <c r="T334" s="19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9" t="s">
        <v>195</v>
      </c>
      <c r="AU334" s="189" t="s">
        <v>82</v>
      </c>
      <c r="AV334" s="13" t="s">
        <v>80</v>
      </c>
      <c r="AW334" s="13" t="s">
        <v>30</v>
      </c>
      <c r="AX334" s="13" t="s">
        <v>73</v>
      </c>
      <c r="AY334" s="189" t="s">
        <v>189</v>
      </c>
    </row>
    <row r="335" s="14" customFormat="1">
      <c r="A335" s="14"/>
      <c r="B335" s="195"/>
      <c r="C335" s="14"/>
      <c r="D335" s="188" t="s">
        <v>195</v>
      </c>
      <c r="E335" s="196" t="s">
        <v>1</v>
      </c>
      <c r="F335" s="197" t="s">
        <v>446</v>
      </c>
      <c r="G335" s="14"/>
      <c r="H335" s="198">
        <v>99.774000000000001</v>
      </c>
      <c r="I335" s="199"/>
      <c r="J335" s="14"/>
      <c r="K335" s="14"/>
      <c r="L335" s="195"/>
      <c r="M335" s="200"/>
      <c r="N335" s="201"/>
      <c r="O335" s="201"/>
      <c r="P335" s="201"/>
      <c r="Q335" s="201"/>
      <c r="R335" s="201"/>
      <c r="S335" s="201"/>
      <c r="T335" s="20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6" t="s">
        <v>195</v>
      </c>
      <c r="AU335" s="196" t="s">
        <v>82</v>
      </c>
      <c r="AV335" s="14" t="s">
        <v>82</v>
      </c>
      <c r="AW335" s="14" t="s">
        <v>30</v>
      </c>
      <c r="AX335" s="14" t="s">
        <v>73</v>
      </c>
      <c r="AY335" s="196" t="s">
        <v>189</v>
      </c>
    </row>
    <row r="336" s="14" customFormat="1">
      <c r="A336" s="14"/>
      <c r="B336" s="195"/>
      <c r="C336" s="14"/>
      <c r="D336" s="188" t="s">
        <v>195</v>
      </c>
      <c r="E336" s="196" t="s">
        <v>1</v>
      </c>
      <c r="F336" s="197" t="s">
        <v>455</v>
      </c>
      <c r="G336" s="14"/>
      <c r="H336" s="198">
        <v>-6.952</v>
      </c>
      <c r="I336" s="199"/>
      <c r="J336" s="14"/>
      <c r="K336" s="14"/>
      <c r="L336" s="195"/>
      <c r="M336" s="200"/>
      <c r="N336" s="201"/>
      <c r="O336" s="201"/>
      <c r="P336" s="201"/>
      <c r="Q336" s="201"/>
      <c r="R336" s="201"/>
      <c r="S336" s="201"/>
      <c r="T336" s="20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6" t="s">
        <v>195</v>
      </c>
      <c r="AU336" s="196" t="s">
        <v>82</v>
      </c>
      <c r="AV336" s="14" t="s">
        <v>82</v>
      </c>
      <c r="AW336" s="14" t="s">
        <v>30</v>
      </c>
      <c r="AX336" s="14" t="s">
        <v>73</v>
      </c>
      <c r="AY336" s="196" t="s">
        <v>189</v>
      </c>
    </row>
    <row r="337" s="14" customFormat="1">
      <c r="A337" s="14"/>
      <c r="B337" s="195"/>
      <c r="C337" s="14"/>
      <c r="D337" s="188" t="s">
        <v>195</v>
      </c>
      <c r="E337" s="196" t="s">
        <v>1</v>
      </c>
      <c r="F337" s="197" t="s">
        <v>456</v>
      </c>
      <c r="G337" s="14"/>
      <c r="H337" s="198">
        <v>-1.8089999999999999</v>
      </c>
      <c r="I337" s="199"/>
      <c r="J337" s="14"/>
      <c r="K337" s="14"/>
      <c r="L337" s="195"/>
      <c r="M337" s="200"/>
      <c r="N337" s="201"/>
      <c r="O337" s="201"/>
      <c r="P337" s="201"/>
      <c r="Q337" s="201"/>
      <c r="R337" s="201"/>
      <c r="S337" s="201"/>
      <c r="T337" s="20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6" t="s">
        <v>195</v>
      </c>
      <c r="AU337" s="196" t="s">
        <v>82</v>
      </c>
      <c r="AV337" s="14" t="s">
        <v>82</v>
      </c>
      <c r="AW337" s="14" t="s">
        <v>30</v>
      </c>
      <c r="AX337" s="14" t="s">
        <v>73</v>
      </c>
      <c r="AY337" s="196" t="s">
        <v>189</v>
      </c>
    </row>
    <row r="338" s="14" customFormat="1">
      <c r="A338" s="14"/>
      <c r="B338" s="195"/>
      <c r="C338" s="14"/>
      <c r="D338" s="188" t="s">
        <v>195</v>
      </c>
      <c r="E338" s="196" t="s">
        <v>1</v>
      </c>
      <c r="F338" s="197" t="s">
        <v>457</v>
      </c>
      <c r="G338" s="14"/>
      <c r="H338" s="198">
        <v>-3.0350000000000001</v>
      </c>
      <c r="I338" s="199"/>
      <c r="J338" s="14"/>
      <c r="K338" s="14"/>
      <c r="L338" s="195"/>
      <c r="M338" s="200"/>
      <c r="N338" s="201"/>
      <c r="O338" s="201"/>
      <c r="P338" s="201"/>
      <c r="Q338" s="201"/>
      <c r="R338" s="201"/>
      <c r="S338" s="201"/>
      <c r="T338" s="20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6" t="s">
        <v>195</v>
      </c>
      <c r="AU338" s="196" t="s">
        <v>82</v>
      </c>
      <c r="AV338" s="14" t="s">
        <v>82</v>
      </c>
      <c r="AW338" s="14" t="s">
        <v>30</v>
      </c>
      <c r="AX338" s="14" t="s">
        <v>73</v>
      </c>
      <c r="AY338" s="196" t="s">
        <v>189</v>
      </c>
    </row>
    <row r="339" s="14" customFormat="1">
      <c r="A339" s="14"/>
      <c r="B339" s="195"/>
      <c r="C339" s="14"/>
      <c r="D339" s="188" t="s">
        <v>195</v>
      </c>
      <c r="E339" s="196" t="s">
        <v>1</v>
      </c>
      <c r="F339" s="197" t="s">
        <v>458</v>
      </c>
      <c r="G339" s="14"/>
      <c r="H339" s="198">
        <v>-0.14499999999999999</v>
      </c>
      <c r="I339" s="199"/>
      <c r="J339" s="14"/>
      <c r="K339" s="14"/>
      <c r="L339" s="195"/>
      <c r="M339" s="200"/>
      <c r="N339" s="201"/>
      <c r="O339" s="201"/>
      <c r="P339" s="201"/>
      <c r="Q339" s="201"/>
      <c r="R339" s="201"/>
      <c r="S339" s="201"/>
      <c r="T339" s="20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6" t="s">
        <v>195</v>
      </c>
      <c r="AU339" s="196" t="s">
        <v>82</v>
      </c>
      <c r="AV339" s="14" t="s">
        <v>82</v>
      </c>
      <c r="AW339" s="14" t="s">
        <v>30</v>
      </c>
      <c r="AX339" s="14" t="s">
        <v>73</v>
      </c>
      <c r="AY339" s="196" t="s">
        <v>189</v>
      </c>
    </row>
    <row r="340" s="14" customFormat="1">
      <c r="A340" s="14"/>
      <c r="B340" s="195"/>
      <c r="C340" s="14"/>
      <c r="D340" s="188" t="s">
        <v>195</v>
      </c>
      <c r="E340" s="196" t="s">
        <v>1</v>
      </c>
      <c r="F340" s="197" t="s">
        <v>459</v>
      </c>
      <c r="G340" s="14"/>
      <c r="H340" s="198">
        <v>-1.8080000000000001</v>
      </c>
      <c r="I340" s="199"/>
      <c r="J340" s="14"/>
      <c r="K340" s="14"/>
      <c r="L340" s="195"/>
      <c r="M340" s="200"/>
      <c r="N340" s="201"/>
      <c r="O340" s="201"/>
      <c r="P340" s="201"/>
      <c r="Q340" s="201"/>
      <c r="R340" s="201"/>
      <c r="S340" s="201"/>
      <c r="T340" s="20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6" t="s">
        <v>195</v>
      </c>
      <c r="AU340" s="196" t="s">
        <v>82</v>
      </c>
      <c r="AV340" s="14" t="s">
        <v>82</v>
      </c>
      <c r="AW340" s="14" t="s">
        <v>30</v>
      </c>
      <c r="AX340" s="14" t="s">
        <v>73</v>
      </c>
      <c r="AY340" s="196" t="s">
        <v>189</v>
      </c>
    </row>
    <row r="341" s="14" customFormat="1">
      <c r="A341" s="14"/>
      <c r="B341" s="195"/>
      <c r="C341" s="14"/>
      <c r="D341" s="188" t="s">
        <v>195</v>
      </c>
      <c r="E341" s="196" t="s">
        <v>1</v>
      </c>
      <c r="F341" s="197" t="s">
        <v>460</v>
      </c>
      <c r="G341" s="14"/>
      <c r="H341" s="198">
        <v>-1.3220000000000001</v>
      </c>
      <c r="I341" s="199"/>
      <c r="J341" s="14"/>
      <c r="K341" s="14"/>
      <c r="L341" s="195"/>
      <c r="M341" s="200"/>
      <c r="N341" s="201"/>
      <c r="O341" s="201"/>
      <c r="P341" s="201"/>
      <c r="Q341" s="201"/>
      <c r="R341" s="201"/>
      <c r="S341" s="201"/>
      <c r="T341" s="20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6" t="s">
        <v>195</v>
      </c>
      <c r="AU341" s="196" t="s">
        <v>82</v>
      </c>
      <c r="AV341" s="14" t="s">
        <v>82</v>
      </c>
      <c r="AW341" s="14" t="s">
        <v>30</v>
      </c>
      <c r="AX341" s="14" t="s">
        <v>73</v>
      </c>
      <c r="AY341" s="196" t="s">
        <v>189</v>
      </c>
    </row>
    <row r="342" s="16" customFormat="1">
      <c r="A342" s="16"/>
      <c r="B342" s="211"/>
      <c r="C342" s="16"/>
      <c r="D342" s="188" t="s">
        <v>195</v>
      </c>
      <c r="E342" s="212" t="s">
        <v>1</v>
      </c>
      <c r="F342" s="213" t="s">
        <v>243</v>
      </c>
      <c r="G342" s="16"/>
      <c r="H342" s="214">
        <v>84.703000000000003</v>
      </c>
      <c r="I342" s="215"/>
      <c r="J342" s="16"/>
      <c r="K342" s="16"/>
      <c r="L342" s="211"/>
      <c r="M342" s="216"/>
      <c r="N342" s="217"/>
      <c r="O342" s="217"/>
      <c r="P342" s="217"/>
      <c r="Q342" s="217"/>
      <c r="R342" s="217"/>
      <c r="S342" s="217"/>
      <c r="T342" s="218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12" t="s">
        <v>195</v>
      </c>
      <c r="AU342" s="212" t="s">
        <v>82</v>
      </c>
      <c r="AV342" s="16" t="s">
        <v>101</v>
      </c>
      <c r="AW342" s="16" t="s">
        <v>30</v>
      </c>
      <c r="AX342" s="16" t="s">
        <v>73</v>
      </c>
      <c r="AY342" s="212" t="s">
        <v>189</v>
      </c>
    </row>
    <row r="343" s="13" customFormat="1">
      <c r="A343" s="13"/>
      <c r="B343" s="187"/>
      <c r="C343" s="13"/>
      <c r="D343" s="188" t="s">
        <v>195</v>
      </c>
      <c r="E343" s="189" t="s">
        <v>1</v>
      </c>
      <c r="F343" s="190" t="s">
        <v>461</v>
      </c>
      <c r="G343" s="13"/>
      <c r="H343" s="189" t="s">
        <v>1</v>
      </c>
      <c r="I343" s="191"/>
      <c r="J343" s="13"/>
      <c r="K343" s="13"/>
      <c r="L343" s="187"/>
      <c r="M343" s="192"/>
      <c r="N343" s="193"/>
      <c r="O343" s="193"/>
      <c r="P343" s="193"/>
      <c r="Q343" s="193"/>
      <c r="R343" s="193"/>
      <c r="S343" s="193"/>
      <c r="T343" s="19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9" t="s">
        <v>195</v>
      </c>
      <c r="AU343" s="189" t="s">
        <v>82</v>
      </c>
      <c r="AV343" s="13" t="s">
        <v>80</v>
      </c>
      <c r="AW343" s="13" t="s">
        <v>30</v>
      </c>
      <c r="AX343" s="13" t="s">
        <v>73</v>
      </c>
      <c r="AY343" s="189" t="s">
        <v>189</v>
      </c>
    </row>
    <row r="344" s="13" customFormat="1">
      <c r="A344" s="13"/>
      <c r="B344" s="187"/>
      <c r="C344" s="13"/>
      <c r="D344" s="188" t="s">
        <v>195</v>
      </c>
      <c r="E344" s="189" t="s">
        <v>1</v>
      </c>
      <c r="F344" s="190" t="s">
        <v>327</v>
      </c>
      <c r="G344" s="13"/>
      <c r="H344" s="189" t="s">
        <v>1</v>
      </c>
      <c r="I344" s="191"/>
      <c r="J344" s="13"/>
      <c r="K344" s="13"/>
      <c r="L344" s="187"/>
      <c r="M344" s="192"/>
      <c r="N344" s="193"/>
      <c r="O344" s="193"/>
      <c r="P344" s="193"/>
      <c r="Q344" s="193"/>
      <c r="R344" s="193"/>
      <c r="S344" s="193"/>
      <c r="T344" s="19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9" t="s">
        <v>195</v>
      </c>
      <c r="AU344" s="189" t="s">
        <v>82</v>
      </c>
      <c r="AV344" s="13" t="s">
        <v>80</v>
      </c>
      <c r="AW344" s="13" t="s">
        <v>30</v>
      </c>
      <c r="AX344" s="13" t="s">
        <v>73</v>
      </c>
      <c r="AY344" s="189" t="s">
        <v>189</v>
      </c>
    </row>
    <row r="345" s="14" customFormat="1">
      <c r="A345" s="14"/>
      <c r="B345" s="195"/>
      <c r="C345" s="14"/>
      <c r="D345" s="188" t="s">
        <v>195</v>
      </c>
      <c r="E345" s="196" t="s">
        <v>1</v>
      </c>
      <c r="F345" s="197" t="s">
        <v>462</v>
      </c>
      <c r="G345" s="14"/>
      <c r="H345" s="198">
        <v>2.1859999999999999</v>
      </c>
      <c r="I345" s="199"/>
      <c r="J345" s="14"/>
      <c r="K345" s="14"/>
      <c r="L345" s="195"/>
      <c r="M345" s="200"/>
      <c r="N345" s="201"/>
      <c r="O345" s="201"/>
      <c r="P345" s="201"/>
      <c r="Q345" s="201"/>
      <c r="R345" s="201"/>
      <c r="S345" s="201"/>
      <c r="T345" s="20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6" t="s">
        <v>195</v>
      </c>
      <c r="AU345" s="196" t="s">
        <v>82</v>
      </c>
      <c r="AV345" s="14" t="s">
        <v>82</v>
      </c>
      <c r="AW345" s="14" t="s">
        <v>30</v>
      </c>
      <c r="AX345" s="14" t="s">
        <v>73</v>
      </c>
      <c r="AY345" s="196" t="s">
        <v>189</v>
      </c>
    </row>
    <row r="346" s="14" customFormat="1">
      <c r="A346" s="14"/>
      <c r="B346" s="195"/>
      <c r="C346" s="14"/>
      <c r="D346" s="188" t="s">
        <v>195</v>
      </c>
      <c r="E346" s="196" t="s">
        <v>1</v>
      </c>
      <c r="F346" s="197" t="s">
        <v>463</v>
      </c>
      <c r="G346" s="14"/>
      <c r="H346" s="198">
        <v>2.6240000000000001</v>
      </c>
      <c r="I346" s="199"/>
      <c r="J346" s="14"/>
      <c r="K346" s="14"/>
      <c r="L346" s="195"/>
      <c r="M346" s="200"/>
      <c r="N346" s="201"/>
      <c r="O346" s="201"/>
      <c r="P346" s="201"/>
      <c r="Q346" s="201"/>
      <c r="R346" s="201"/>
      <c r="S346" s="201"/>
      <c r="T346" s="20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6" t="s">
        <v>195</v>
      </c>
      <c r="AU346" s="196" t="s">
        <v>82</v>
      </c>
      <c r="AV346" s="14" t="s">
        <v>82</v>
      </c>
      <c r="AW346" s="14" t="s">
        <v>30</v>
      </c>
      <c r="AX346" s="14" t="s">
        <v>73</v>
      </c>
      <c r="AY346" s="196" t="s">
        <v>189</v>
      </c>
    </row>
    <row r="347" s="14" customFormat="1">
      <c r="A347" s="14"/>
      <c r="B347" s="195"/>
      <c r="C347" s="14"/>
      <c r="D347" s="188" t="s">
        <v>195</v>
      </c>
      <c r="E347" s="196" t="s">
        <v>1</v>
      </c>
      <c r="F347" s="197" t="s">
        <v>464</v>
      </c>
      <c r="G347" s="14"/>
      <c r="H347" s="198">
        <v>1.444</v>
      </c>
      <c r="I347" s="199"/>
      <c r="J347" s="14"/>
      <c r="K347" s="14"/>
      <c r="L347" s="195"/>
      <c r="M347" s="200"/>
      <c r="N347" s="201"/>
      <c r="O347" s="201"/>
      <c r="P347" s="201"/>
      <c r="Q347" s="201"/>
      <c r="R347" s="201"/>
      <c r="S347" s="201"/>
      <c r="T347" s="20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6" t="s">
        <v>195</v>
      </c>
      <c r="AU347" s="196" t="s">
        <v>82</v>
      </c>
      <c r="AV347" s="14" t="s">
        <v>82</v>
      </c>
      <c r="AW347" s="14" t="s">
        <v>30</v>
      </c>
      <c r="AX347" s="14" t="s">
        <v>73</v>
      </c>
      <c r="AY347" s="196" t="s">
        <v>189</v>
      </c>
    </row>
    <row r="348" s="14" customFormat="1">
      <c r="A348" s="14"/>
      <c r="B348" s="195"/>
      <c r="C348" s="14"/>
      <c r="D348" s="188" t="s">
        <v>195</v>
      </c>
      <c r="E348" s="196" t="s">
        <v>1</v>
      </c>
      <c r="F348" s="197" t="s">
        <v>465</v>
      </c>
      <c r="G348" s="14"/>
      <c r="H348" s="198">
        <v>1.224</v>
      </c>
      <c r="I348" s="199"/>
      <c r="J348" s="14"/>
      <c r="K348" s="14"/>
      <c r="L348" s="195"/>
      <c r="M348" s="200"/>
      <c r="N348" s="201"/>
      <c r="O348" s="201"/>
      <c r="P348" s="201"/>
      <c r="Q348" s="201"/>
      <c r="R348" s="201"/>
      <c r="S348" s="201"/>
      <c r="T348" s="20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6" t="s">
        <v>195</v>
      </c>
      <c r="AU348" s="196" t="s">
        <v>82</v>
      </c>
      <c r="AV348" s="14" t="s">
        <v>82</v>
      </c>
      <c r="AW348" s="14" t="s">
        <v>30</v>
      </c>
      <c r="AX348" s="14" t="s">
        <v>73</v>
      </c>
      <c r="AY348" s="196" t="s">
        <v>189</v>
      </c>
    </row>
    <row r="349" s="13" customFormat="1">
      <c r="A349" s="13"/>
      <c r="B349" s="187"/>
      <c r="C349" s="13"/>
      <c r="D349" s="188" t="s">
        <v>195</v>
      </c>
      <c r="E349" s="189" t="s">
        <v>1</v>
      </c>
      <c r="F349" s="190" t="s">
        <v>330</v>
      </c>
      <c r="G349" s="13"/>
      <c r="H349" s="189" t="s">
        <v>1</v>
      </c>
      <c r="I349" s="191"/>
      <c r="J349" s="13"/>
      <c r="K349" s="13"/>
      <c r="L349" s="187"/>
      <c r="M349" s="192"/>
      <c r="N349" s="193"/>
      <c r="O349" s="193"/>
      <c r="P349" s="193"/>
      <c r="Q349" s="193"/>
      <c r="R349" s="193"/>
      <c r="S349" s="193"/>
      <c r="T349" s="19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9" t="s">
        <v>195</v>
      </c>
      <c r="AU349" s="189" t="s">
        <v>82</v>
      </c>
      <c r="AV349" s="13" t="s">
        <v>80</v>
      </c>
      <c r="AW349" s="13" t="s">
        <v>30</v>
      </c>
      <c r="AX349" s="13" t="s">
        <v>73</v>
      </c>
      <c r="AY349" s="189" t="s">
        <v>189</v>
      </c>
    </row>
    <row r="350" s="14" customFormat="1">
      <c r="A350" s="14"/>
      <c r="B350" s="195"/>
      <c r="C350" s="14"/>
      <c r="D350" s="188" t="s">
        <v>195</v>
      </c>
      <c r="E350" s="196" t="s">
        <v>1</v>
      </c>
      <c r="F350" s="197" t="s">
        <v>466</v>
      </c>
      <c r="G350" s="14"/>
      <c r="H350" s="198">
        <v>2.673</v>
      </c>
      <c r="I350" s="199"/>
      <c r="J350" s="14"/>
      <c r="K350" s="14"/>
      <c r="L350" s="195"/>
      <c r="M350" s="200"/>
      <c r="N350" s="201"/>
      <c r="O350" s="201"/>
      <c r="P350" s="201"/>
      <c r="Q350" s="201"/>
      <c r="R350" s="201"/>
      <c r="S350" s="201"/>
      <c r="T350" s="20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6" t="s">
        <v>195</v>
      </c>
      <c r="AU350" s="196" t="s">
        <v>82</v>
      </c>
      <c r="AV350" s="14" t="s">
        <v>82</v>
      </c>
      <c r="AW350" s="14" t="s">
        <v>30</v>
      </c>
      <c r="AX350" s="14" t="s">
        <v>73</v>
      </c>
      <c r="AY350" s="196" t="s">
        <v>189</v>
      </c>
    </row>
    <row r="351" s="14" customFormat="1">
      <c r="A351" s="14"/>
      <c r="B351" s="195"/>
      <c r="C351" s="14"/>
      <c r="D351" s="188" t="s">
        <v>195</v>
      </c>
      <c r="E351" s="196" t="s">
        <v>1</v>
      </c>
      <c r="F351" s="197" t="s">
        <v>467</v>
      </c>
      <c r="G351" s="14"/>
      <c r="H351" s="198">
        <v>1.992</v>
      </c>
      <c r="I351" s="199"/>
      <c r="J351" s="14"/>
      <c r="K351" s="14"/>
      <c r="L351" s="195"/>
      <c r="M351" s="200"/>
      <c r="N351" s="201"/>
      <c r="O351" s="201"/>
      <c r="P351" s="201"/>
      <c r="Q351" s="201"/>
      <c r="R351" s="201"/>
      <c r="S351" s="201"/>
      <c r="T351" s="20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6" t="s">
        <v>195</v>
      </c>
      <c r="AU351" s="196" t="s">
        <v>82</v>
      </c>
      <c r="AV351" s="14" t="s">
        <v>82</v>
      </c>
      <c r="AW351" s="14" t="s">
        <v>30</v>
      </c>
      <c r="AX351" s="14" t="s">
        <v>73</v>
      </c>
      <c r="AY351" s="196" t="s">
        <v>189</v>
      </c>
    </row>
    <row r="352" s="14" customFormat="1">
      <c r="A352" s="14"/>
      <c r="B352" s="195"/>
      <c r="C352" s="14"/>
      <c r="D352" s="188" t="s">
        <v>195</v>
      </c>
      <c r="E352" s="196" t="s">
        <v>1</v>
      </c>
      <c r="F352" s="197" t="s">
        <v>468</v>
      </c>
      <c r="G352" s="14"/>
      <c r="H352" s="198">
        <v>1.016</v>
      </c>
      <c r="I352" s="199"/>
      <c r="J352" s="14"/>
      <c r="K352" s="14"/>
      <c r="L352" s="195"/>
      <c r="M352" s="200"/>
      <c r="N352" s="201"/>
      <c r="O352" s="201"/>
      <c r="P352" s="201"/>
      <c r="Q352" s="201"/>
      <c r="R352" s="201"/>
      <c r="S352" s="201"/>
      <c r="T352" s="20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6" t="s">
        <v>195</v>
      </c>
      <c r="AU352" s="196" t="s">
        <v>82</v>
      </c>
      <c r="AV352" s="14" t="s">
        <v>82</v>
      </c>
      <c r="AW352" s="14" t="s">
        <v>30</v>
      </c>
      <c r="AX352" s="14" t="s">
        <v>73</v>
      </c>
      <c r="AY352" s="196" t="s">
        <v>189</v>
      </c>
    </row>
    <row r="353" s="14" customFormat="1">
      <c r="A353" s="14"/>
      <c r="B353" s="195"/>
      <c r="C353" s="14"/>
      <c r="D353" s="188" t="s">
        <v>195</v>
      </c>
      <c r="E353" s="196" t="s">
        <v>1</v>
      </c>
      <c r="F353" s="197" t="s">
        <v>469</v>
      </c>
      <c r="G353" s="14"/>
      <c r="H353" s="198">
        <v>1.252</v>
      </c>
      <c r="I353" s="199"/>
      <c r="J353" s="14"/>
      <c r="K353" s="14"/>
      <c r="L353" s="195"/>
      <c r="M353" s="200"/>
      <c r="N353" s="201"/>
      <c r="O353" s="201"/>
      <c r="P353" s="201"/>
      <c r="Q353" s="201"/>
      <c r="R353" s="201"/>
      <c r="S353" s="201"/>
      <c r="T353" s="20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6" t="s">
        <v>195</v>
      </c>
      <c r="AU353" s="196" t="s">
        <v>82</v>
      </c>
      <c r="AV353" s="14" t="s">
        <v>82</v>
      </c>
      <c r="AW353" s="14" t="s">
        <v>30</v>
      </c>
      <c r="AX353" s="14" t="s">
        <v>73</v>
      </c>
      <c r="AY353" s="196" t="s">
        <v>189</v>
      </c>
    </row>
    <row r="354" s="16" customFormat="1">
      <c r="A354" s="16"/>
      <c r="B354" s="211"/>
      <c r="C354" s="16"/>
      <c r="D354" s="188" t="s">
        <v>195</v>
      </c>
      <c r="E354" s="212" t="s">
        <v>1</v>
      </c>
      <c r="F354" s="213" t="s">
        <v>243</v>
      </c>
      <c r="G354" s="16"/>
      <c r="H354" s="214">
        <v>14.411000000000001</v>
      </c>
      <c r="I354" s="215"/>
      <c r="J354" s="16"/>
      <c r="K354" s="16"/>
      <c r="L354" s="211"/>
      <c r="M354" s="216"/>
      <c r="N354" s="217"/>
      <c r="O354" s="217"/>
      <c r="P354" s="217"/>
      <c r="Q354" s="217"/>
      <c r="R354" s="217"/>
      <c r="S354" s="217"/>
      <c r="T354" s="218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12" t="s">
        <v>195</v>
      </c>
      <c r="AU354" s="212" t="s">
        <v>82</v>
      </c>
      <c r="AV354" s="16" t="s">
        <v>101</v>
      </c>
      <c r="AW354" s="16" t="s">
        <v>30</v>
      </c>
      <c r="AX354" s="16" t="s">
        <v>73</v>
      </c>
      <c r="AY354" s="212" t="s">
        <v>189</v>
      </c>
    </row>
    <row r="355" s="15" customFormat="1">
      <c r="A355" s="15"/>
      <c r="B355" s="203"/>
      <c r="C355" s="15"/>
      <c r="D355" s="188" t="s">
        <v>195</v>
      </c>
      <c r="E355" s="204" t="s">
        <v>1</v>
      </c>
      <c r="F355" s="205" t="s">
        <v>200</v>
      </c>
      <c r="G355" s="15"/>
      <c r="H355" s="206">
        <v>172.856</v>
      </c>
      <c r="I355" s="207"/>
      <c r="J355" s="15"/>
      <c r="K355" s="15"/>
      <c r="L355" s="203"/>
      <c r="M355" s="208"/>
      <c r="N355" s="209"/>
      <c r="O355" s="209"/>
      <c r="P355" s="209"/>
      <c r="Q355" s="209"/>
      <c r="R355" s="209"/>
      <c r="S355" s="209"/>
      <c r="T355" s="21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04" t="s">
        <v>195</v>
      </c>
      <c r="AU355" s="204" t="s">
        <v>82</v>
      </c>
      <c r="AV355" s="15" t="s">
        <v>104</v>
      </c>
      <c r="AW355" s="15" t="s">
        <v>30</v>
      </c>
      <c r="AX355" s="15" t="s">
        <v>80</v>
      </c>
      <c r="AY355" s="204" t="s">
        <v>189</v>
      </c>
    </row>
    <row r="356" s="2" customFormat="1" ht="66.75" customHeight="1">
      <c r="A356" s="38"/>
      <c r="B356" s="172"/>
      <c r="C356" s="173" t="s">
        <v>470</v>
      </c>
      <c r="D356" s="173" t="s">
        <v>191</v>
      </c>
      <c r="E356" s="174" t="s">
        <v>438</v>
      </c>
      <c r="F356" s="175" t="s">
        <v>439</v>
      </c>
      <c r="G356" s="176" t="s">
        <v>194</v>
      </c>
      <c r="H356" s="177">
        <v>19.859999999999999</v>
      </c>
      <c r="I356" s="178"/>
      <c r="J356" s="179">
        <f>ROUND(I356*H356,2)</f>
        <v>0</v>
      </c>
      <c r="K356" s="180"/>
      <c r="L356" s="39"/>
      <c r="M356" s="181" t="s">
        <v>1</v>
      </c>
      <c r="N356" s="182" t="s">
        <v>38</v>
      </c>
      <c r="O356" s="77"/>
      <c r="P356" s="183">
        <f>O356*H356</f>
        <v>0</v>
      </c>
      <c r="Q356" s="183">
        <v>0</v>
      </c>
      <c r="R356" s="183">
        <f>Q356*H356</f>
        <v>0</v>
      </c>
      <c r="S356" s="183">
        <v>0</v>
      </c>
      <c r="T356" s="18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85" t="s">
        <v>104</v>
      </c>
      <c r="AT356" s="185" t="s">
        <v>191</v>
      </c>
      <c r="AU356" s="185" t="s">
        <v>82</v>
      </c>
      <c r="AY356" s="19" t="s">
        <v>189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19" t="s">
        <v>80</v>
      </c>
      <c r="BK356" s="186">
        <f>ROUND(I356*H356,2)</f>
        <v>0</v>
      </c>
      <c r="BL356" s="19" t="s">
        <v>104</v>
      </c>
      <c r="BM356" s="185" t="s">
        <v>471</v>
      </c>
    </row>
    <row r="357" s="13" customFormat="1">
      <c r="A357" s="13"/>
      <c r="B357" s="187"/>
      <c r="C357" s="13"/>
      <c r="D357" s="188" t="s">
        <v>195</v>
      </c>
      <c r="E357" s="189" t="s">
        <v>1</v>
      </c>
      <c r="F357" s="190" t="s">
        <v>472</v>
      </c>
      <c r="G357" s="13"/>
      <c r="H357" s="189" t="s">
        <v>1</v>
      </c>
      <c r="I357" s="191"/>
      <c r="J357" s="13"/>
      <c r="K357" s="13"/>
      <c r="L357" s="187"/>
      <c r="M357" s="192"/>
      <c r="N357" s="193"/>
      <c r="O357" s="193"/>
      <c r="P357" s="193"/>
      <c r="Q357" s="193"/>
      <c r="R357" s="193"/>
      <c r="S357" s="193"/>
      <c r="T357" s="19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9" t="s">
        <v>195</v>
      </c>
      <c r="AU357" s="189" t="s">
        <v>82</v>
      </c>
      <c r="AV357" s="13" t="s">
        <v>80</v>
      </c>
      <c r="AW357" s="13" t="s">
        <v>30</v>
      </c>
      <c r="AX357" s="13" t="s">
        <v>73</v>
      </c>
      <c r="AY357" s="189" t="s">
        <v>189</v>
      </c>
    </row>
    <row r="358" s="14" customFormat="1">
      <c r="A358" s="14"/>
      <c r="B358" s="195"/>
      <c r="C358" s="14"/>
      <c r="D358" s="188" t="s">
        <v>195</v>
      </c>
      <c r="E358" s="196" t="s">
        <v>1</v>
      </c>
      <c r="F358" s="197" t="s">
        <v>473</v>
      </c>
      <c r="G358" s="14"/>
      <c r="H358" s="198">
        <v>6.9740000000000002</v>
      </c>
      <c r="I358" s="199"/>
      <c r="J358" s="14"/>
      <c r="K358" s="14"/>
      <c r="L358" s="195"/>
      <c r="M358" s="200"/>
      <c r="N358" s="201"/>
      <c r="O358" s="201"/>
      <c r="P358" s="201"/>
      <c r="Q358" s="201"/>
      <c r="R358" s="201"/>
      <c r="S358" s="201"/>
      <c r="T358" s="20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6" t="s">
        <v>195</v>
      </c>
      <c r="AU358" s="196" t="s">
        <v>82</v>
      </c>
      <c r="AV358" s="14" t="s">
        <v>82</v>
      </c>
      <c r="AW358" s="14" t="s">
        <v>30</v>
      </c>
      <c r="AX358" s="14" t="s">
        <v>73</v>
      </c>
      <c r="AY358" s="196" t="s">
        <v>189</v>
      </c>
    </row>
    <row r="359" s="14" customFormat="1">
      <c r="A359" s="14"/>
      <c r="B359" s="195"/>
      <c r="C359" s="14"/>
      <c r="D359" s="188" t="s">
        <v>195</v>
      </c>
      <c r="E359" s="196" t="s">
        <v>1</v>
      </c>
      <c r="F359" s="197" t="s">
        <v>474</v>
      </c>
      <c r="G359" s="14"/>
      <c r="H359" s="198">
        <v>1.534</v>
      </c>
      <c r="I359" s="199"/>
      <c r="J359" s="14"/>
      <c r="K359" s="14"/>
      <c r="L359" s="195"/>
      <c r="M359" s="200"/>
      <c r="N359" s="201"/>
      <c r="O359" s="201"/>
      <c r="P359" s="201"/>
      <c r="Q359" s="201"/>
      <c r="R359" s="201"/>
      <c r="S359" s="201"/>
      <c r="T359" s="20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6" t="s">
        <v>195</v>
      </c>
      <c r="AU359" s="196" t="s">
        <v>82</v>
      </c>
      <c r="AV359" s="14" t="s">
        <v>82</v>
      </c>
      <c r="AW359" s="14" t="s">
        <v>30</v>
      </c>
      <c r="AX359" s="14" t="s">
        <v>73</v>
      </c>
      <c r="AY359" s="196" t="s">
        <v>189</v>
      </c>
    </row>
    <row r="360" s="16" customFormat="1">
      <c r="A360" s="16"/>
      <c r="B360" s="211"/>
      <c r="C360" s="16"/>
      <c r="D360" s="188" t="s">
        <v>195</v>
      </c>
      <c r="E360" s="212" t="s">
        <v>1</v>
      </c>
      <c r="F360" s="213" t="s">
        <v>243</v>
      </c>
      <c r="G360" s="16"/>
      <c r="H360" s="214">
        <v>8.5080000000000009</v>
      </c>
      <c r="I360" s="215"/>
      <c r="J360" s="16"/>
      <c r="K360" s="16"/>
      <c r="L360" s="211"/>
      <c r="M360" s="216"/>
      <c r="N360" s="217"/>
      <c r="O360" s="217"/>
      <c r="P360" s="217"/>
      <c r="Q360" s="217"/>
      <c r="R360" s="217"/>
      <c r="S360" s="217"/>
      <c r="T360" s="218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12" t="s">
        <v>195</v>
      </c>
      <c r="AU360" s="212" t="s">
        <v>82</v>
      </c>
      <c r="AV360" s="16" t="s">
        <v>101</v>
      </c>
      <c r="AW360" s="16" t="s">
        <v>30</v>
      </c>
      <c r="AX360" s="16" t="s">
        <v>73</v>
      </c>
      <c r="AY360" s="212" t="s">
        <v>189</v>
      </c>
    </row>
    <row r="361" s="13" customFormat="1">
      <c r="A361" s="13"/>
      <c r="B361" s="187"/>
      <c r="C361" s="13"/>
      <c r="D361" s="188" t="s">
        <v>195</v>
      </c>
      <c r="E361" s="189" t="s">
        <v>1</v>
      </c>
      <c r="F361" s="190" t="s">
        <v>475</v>
      </c>
      <c r="G361" s="13"/>
      <c r="H361" s="189" t="s">
        <v>1</v>
      </c>
      <c r="I361" s="191"/>
      <c r="J361" s="13"/>
      <c r="K361" s="13"/>
      <c r="L361" s="187"/>
      <c r="M361" s="192"/>
      <c r="N361" s="193"/>
      <c r="O361" s="193"/>
      <c r="P361" s="193"/>
      <c r="Q361" s="193"/>
      <c r="R361" s="193"/>
      <c r="S361" s="193"/>
      <c r="T361" s="19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9" t="s">
        <v>195</v>
      </c>
      <c r="AU361" s="189" t="s">
        <v>82</v>
      </c>
      <c r="AV361" s="13" t="s">
        <v>80</v>
      </c>
      <c r="AW361" s="13" t="s">
        <v>30</v>
      </c>
      <c r="AX361" s="13" t="s">
        <v>73</v>
      </c>
      <c r="AY361" s="189" t="s">
        <v>189</v>
      </c>
    </row>
    <row r="362" s="14" customFormat="1">
      <c r="A362" s="14"/>
      <c r="B362" s="195"/>
      <c r="C362" s="14"/>
      <c r="D362" s="188" t="s">
        <v>195</v>
      </c>
      <c r="E362" s="196" t="s">
        <v>1</v>
      </c>
      <c r="F362" s="197" t="s">
        <v>476</v>
      </c>
      <c r="G362" s="14"/>
      <c r="H362" s="198">
        <v>2.2080000000000002</v>
      </c>
      <c r="I362" s="199"/>
      <c r="J362" s="14"/>
      <c r="K362" s="14"/>
      <c r="L362" s="195"/>
      <c r="M362" s="200"/>
      <c r="N362" s="201"/>
      <c r="O362" s="201"/>
      <c r="P362" s="201"/>
      <c r="Q362" s="201"/>
      <c r="R362" s="201"/>
      <c r="S362" s="201"/>
      <c r="T362" s="20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6" t="s">
        <v>195</v>
      </c>
      <c r="AU362" s="196" t="s">
        <v>82</v>
      </c>
      <c r="AV362" s="14" t="s">
        <v>82</v>
      </c>
      <c r="AW362" s="14" t="s">
        <v>30</v>
      </c>
      <c r="AX362" s="14" t="s">
        <v>73</v>
      </c>
      <c r="AY362" s="196" t="s">
        <v>189</v>
      </c>
    </row>
    <row r="363" s="14" customFormat="1">
      <c r="A363" s="14"/>
      <c r="B363" s="195"/>
      <c r="C363" s="14"/>
      <c r="D363" s="188" t="s">
        <v>195</v>
      </c>
      <c r="E363" s="196" t="s">
        <v>1</v>
      </c>
      <c r="F363" s="197" t="s">
        <v>477</v>
      </c>
      <c r="G363" s="14"/>
      <c r="H363" s="198">
        <v>9.1440000000000001</v>
      </c>
      <c r="I363" s="199"/>
      <c r="J363" s="14"/>
      <c r="K363" s="14"/>
      <c r="L363" s="195"/>
      <c r="M363" s="200"/>
      <c r="N363" s="201"/>
      <c r="O363" s="201"/>
      <c r="P363" s="201"/>
      <c r="Q363" s="201"/>
      <c r="R363" s="201"/>
      <c r="S363" s="201"/>
      <c r="T363" s="20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6" t="s">
        <v>195</v>
      </c>
      <c r="AU363" s="196" t="s">
        <v>82</v>
      </c>
      <c r="AV363" s="14" t="s">
        <v>82</v>
      </c>
      <c r="AW363" s="14" t="s">
        <v>30</v>
      </c>
      <c r="AX363" s="14" t="s">
        <v>73</v>
      </c>
      <c r="AY363" s="196" t="s">
        <v>189</v>
      </c>
    </row>
    <row r="364" s="16" customFormat="1">
      <c r="A364" s="16"/>
      <c r="B364" s="211"/>
      <c r="C364" s="16"/>
      <c r="D364" s="188" t="s">
        <v>195</v>
      </c>
      <c r="E364" s="212" t="s">
        <v>1</v>
      </c>
      <c r="F364" s="213" t="s">
        <v>243</v>
      </c>
      <c r="G364" s="16"/>
      <c r="H364" s="214">
        <v>11.352</v>
      </c>
      <c r="I364" s="215"/>
      <c r="J364" s="16"/>
      <c r="K364" s="16"/>
      <c r="L364" s="211"/>
      <c r="M364" s="216"/>
      <c r="N364" s="217"/>
      <c r="O364" s="217"/>
      <c r="P364" s="217"/>
      <c r="Q364" s="217"/>
      <c r="R364" s="217"/>
      <c r="S364" s="217"/>
      <c r="T364" s="218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12" t="s">
        <v>195</v>
      </c>
      <c r="AU364" s="212" t="s">
        <v>82</v>
      </c>
      <c r="AV364" s="16" t="s">
        <v>101</v>
      </c>
      <c r="AW364" s="16" t="s">
        <v>30</v>
      </c>
      <c r="AX364" s="16" t="s">
        <v>73</v>
      </c>
      <c r="AY364" s="212" t="s">
        <v>189</v>
      </c>
    </row>
    <row r="365" s="15" customFormat="1">
      <c r="A365" s="15"/>
      <c r="B365" s="203"/>
      <c r="C365" s="15"/>
      <c r="D365" s="188" t="s">
        <v>195</v>
      </c>
      <c r="E365" s="204" t="s">
        <v>1</v>
      </c>
      <c r="F365" s="205" t="s">
        <v>200</v>
      </c>
      <c r="G365" s="15"/>
      <c r="H365" s="206">
        <v>19.859999999999999</v>
      </c>
      <c r="I365" s="207"/>
      <c r="J365" s="15"/>
      <c r="K365" s="15"/>
      <c r="L365" s="203"/>
      <c r="M365" s="208"/>
      <c r="N365" s="209"/>
      <c r="O365" s="209"/>
      <c r="P365" s="209"/>
      <c r="Q365" s="209"/>
      <c r="R365" s="209"/>
      <c r="S365" s="209"/>
      <c r="T365" s="210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04" t="s">
        <v>195</v>
      </c>
      <c r="AU365" s="204" t="s">
        <v>82</v>
      </c>
      <c r="AV365" s="15" t="s">
        <v>104</v>
      </c>
      <c r="AW365" s="15" t="s">
        <v>30</v>
      </c>
      <c r="AX365" s="15" t="s">
        <v>80</v>
      </c>
      <c r="AY365" s="204" t="s">
        <v>189</v>
      </c>
    </row>
    <row r="366" s="2" customFormat="1" ht="37.8" customHeight="1">
      <c r="A366" s="38"/>
      <c r="B366" s="172"/>
      <c r="C366" s="173" t="s">
        <v>326</v>
      </c>
      <c r="D366" s="173" t="s">
        <v>191</v>
      </c>
      <c r="E366" s="174" t="s">
        <v>478</v>
      </c>
      <c r="F366" s="175" t="s">
        <v>479</v>
      </c>
      <c r="G366" s="176" t="s">
        <v>223</v>
      </c>
      <c r="H366" s="177">
        <v>779.43700000000001</v>
      </c>
      <c r="I366" s="178"/>
      <c r="J366" s="179">
        <f>ROUND(I366*H366,2)</f>
        <v>0</v>
      </c>
      <c r="K366" s="180"/>
      <c r="L366" s="39"/>
      <c r="M366" s="181" t="s">
        <v>1</v>
      </c>
      <c r="N366" s="182" t="s">
        <v>38</v>
      </c>
      <c r="O366" s="77"/>
      <c r="P366" s="183">
        <f>O366*H366</f>
        <v>0</v>
      </c>
      <c r="Q366" s="183">
        <v>0</v>
      </c>
      <c r="R366" s="183">
        <f>Q366*H366</f>
        <v>0</v>
      </c>
      <c r="S366" s="183">
        <v>0</v>
      </c>
      <c r="T366" s="18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85" t="s">
        <v>104</v>
      </c>
      <c r="AT366" s="185" t="s">
        <v>191</v>
      </c>
      <c r="AU366" s="185" t="s">
        <v>82</v>
      </c>
      <c r="AY366" s="19" t="s">
        <v>189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9" t="s">
        <v>80</v>
      </c>
      <c r="BK366" s="186">
        <f>ROUND(I366*H366,2)</f>
        <v>0</v>
      </c>
      <c r="BL366" s="19" t="s">
        <v>104</v>
      </c>
      <c r="BM366" s="185" t="s">
        <v>480</v>
      </c>
    </row>
    <row r="367" s="14" customFormat="1">
      <c r="A367" s="14"/>
      <c r="B367" s="195"/>
      <c r="C367" s="14"/>
      <c r="D367" s="188" t="s">
        <v>195</v>
      </c>
      <c r="E367" s="196" t="s">
        <v>1</v>
      </c>
      <c r="F367" s="197" t="s">
        <v>481</v>
      </c>
      <c r="G367" s="14"/>
      <c r="H367" s="198">
        <v>720.005</v>
      </c>
      <c r="I367" s="199"/>
      <c r="J367" s="14"/>
      <c r="K367" s="14"/>
      <c r="L367" s="195"/>
      <c r="M367" s="200"/>
      <c r="N367" s="201"/>
      <c r="O367" s="201"/>
      <c r="P367" s="201"/>
      <c r="Q367" s="201"/>
      <c r="R367" s="201"/>
      <c r="S367" s="201"/>
      <c r="T367" s="20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6" t="s">
        <v>195</v>
      </c>
      <c r="AU367" s="196" t="s">
        <v>82</v>
      </c>
      <c r="AV367" s="14" t="s">
        <v>82</v>
      </c>
      <c r="AW367" s="14" t="s">
        <v>30</v>
      </c>
      <c r="AX367" s="14" t="s">
        <v>73</v>
      </c>
      <c r="AY367" s="196" t="s">
        <v>189</v>
      </c>
    </row>
    <row r="368" s="14" customFormat="1">
      <c r="A368" s="14"/>
      <c r="B368" s="195"/>
      <c r="C368" s="14"/>
      <c r="D368" s="188" t="s">
        <v>195</v>
      </c>
      <c r="E368" s="196" t="s">
        <v>1</v>
      </c>
      <c r="F368" s="197" t="s">
        <v>482</v>
      </c>
      <c r="G368" s="14"/>
      <c r="H368" s="198">
        <v>2.2330000000000001</v>
      </c>
      <c r="I368" s="199"/>
      <c r="J368" s="14"/>
      <c r="K368" s="14"/>
      <c r="L368" s="195"/>
      <c r="M368" s="200"/>
      <c r="N368" s="201"/>
      <c r="O368" s="201"/>
      <c r="P368" s="201"/>
      <c r="Q368" s="201"/>
      <c r="R368" s="201"/>
      <c r="S368" s="201"/>
      <c r="T368" s="20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6" t="s">
        <v>195</v>
      </c>
      <c r="AU368" s="196" t="s">
        <v>82</v>
      </c>
      <c r="AV368" s="14" t="s">
        <v>82</v>
      </c>
      <c r="AW368" s="14" t="s">
        <v>30</v>
      </c>
      <c r="AX368" s="14" t="s">
        <v>73</v>
      </c>
      <c r="AY368" s="196" t="s">
        <v>189</v>
      </c>
    </row>
    <row r="369" s="14" customFormat="1">
      <c r="A369" s="14"/>
      <c r="B369" s="195"/>
      <c r="C369" s="14"/>
      <c r="D369" s="188" t="s">
        <v>195</v>
      </c>
      <c r="E369" s="196" t="s">
        <v>1</v>
      </c>
      <c r="F369" s="197" t="s">
        <v>483</v>
      </c>
      <c r="G369" s="14"/>
      <c r="H369" s="198">
        <v>1.5109999999999999</v>
      </c>
      <c r="I369" s="199"/>
      <c r="J369" s="14"/>
      <c r="K369" s="14"/>
      <c r="L369" s="195"/>
      <c r="M369" s="200"/>
      <c r="N369" s="201"/>
      <c r="O369" s="201"/>
      <c r="P369" s="201"/>
      <c r="Q369" s="201"/>
      <c r="R369" s="201"/>
      <c r="S369" s="201"/>
      <c r="T369" s="20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6" t="s">
        <v>195</v>
      </c>
      <c r="AU369" s="196" t="s">
        <v>82</v>
      </c>
      <c r="AV369" s="14" t="s">
        <v>82</v>
      </c>
      <c r="AW369" s="14" t="s">
        <v>30</v>
      </c>
      <c r="AX369" s="14" t="s">
        <v>73</v>
      </c>
      <c r="AY369" s="196" t="s">
        <v>189</v>
      </c>
    </row>
    <row r="370" s="14" customFormat="1">
      <c r="A370" s="14"/>
      <c r="B370" s="195"/>
      <c r="C370" s="14"/>
      <c r="D370" s="188" t="s">
        <v>195</v>
      </c>
      <c r="E370" s="196" t="s">
        <v>1</v>
      </c>
      <c r="F370" s="197" t="s">
        <v>484</v>
      </c>
      <c r="G370" s="14"/>
      <c r="H370" s="198">
        <v>2.2730000000000001</v>
      </c>
      <c r="I370" s="199"/>
      <c r="J370" s="14"/>
      <c r="K370" s="14"/>
      <c r="L370" s="195"/>
      <c r="M370" s="200"/>
      <c r="N370" s="201"/>
      <c r="O370" s="201"/>
      <c r="P370" s="201"/>
      <c r="Q370" s="201"/>
      <c r="R370" s="201"/>
      <c r="S370" s="201"/>
      <c r="T370" s="20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6" t="s">
        <v>195</v>
      </c>
      <c r="AU370" s="196" t="s">
        <v>82</v>
      </c>
      <c r="AV370" s="14" t="s">
        <v>82</v>
      </c>
      <c r="AW370" s="14" t="s">
        <v>30</v>
      </c>
      <c r="AX370" s="14" t="s">
        <v>73</v>
      </c>
      <c r="AY370" s="196" t="s">
        <v>189</v>
      </c>
    </row>
    <row r="371" s="14" customFormat="1">
      <c r="A371" s="14"/>
      <c r="B371" s="195"/>
      <c r="C371" s="14"/>
      <c r="D371" s="188" t="s">
        <v>195</v>
      </c>
      <c r="E371" s="196" t="s">
        <v>1</v>
      </c>
      <c r="F371" s="197" t="s">
        <v>485</v>
      </c>
      <c r="G371" s="14"/>
      <c r="H371" s="198">
        <v>24.710000000000001</v>
      </c>
      <c r="I371" s="199"/>
      <c r="J371" s="14"/>
      <c r="K371" s="14"/>
      <c r="L371" s="195"/>
      <c r="M371" s="200"/>
      <c r="N371" s="201"/>
      <c r="O371" s="201"/>
      <c r="P371" s="201"/>
      <c r="Q371" s="201"/>
      <c r="R371" s="201"/>
      <c r="S371" s="201"/>
      <c r="T371" s="20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6" t="s">
        <v>195</v>
      </c>
      <c r="AU371" s="196" t="s">
        <v>82</v>
      </c>
      <c r="AV371" s="14" t="s">
        <v>82</v>
      </c>
      <c r="AW371" s="14" t="s">
        <v>30</v>
      </c>
      <c r="AX371" s="14" t="s">
        <v>73</v>
      </c>
      <c r="AY371" s="196" t="s">
        <v>189</v>
      </c>
    </row>
    <row r="372" s="14" customFormat="1">
      <c r="A372" s="14"/>
      <c r="B372" s="195"/>
      <c r="C372" s="14"/>
      <c r="D372" s="188" t="s">
        <v>195</v>
      </c>
      <c r="E372" s="196" t="s">
        <v>1</v>
      </c>
      <c r="F372" s="197" t="s">
        <v>486</v>
      </c>
      <c r="G372" s="14"/>
      <c r="H372" s="198">
        <v>0.52800000000000002</v>
      </c>
      <c r="I372" s="199"/>
      <c r="J372" s="14"/>
      <c r="K372" s="14"/>
      <c r="L372" s="195"/>
      <c r="M372" s="200"/>
      <c r="N372" s="201"/>
      <c r="O372" s="201"/>
      <c r="P372" s="201"/>
      <c r="Q372" s="201"/>
      <c r="R372" s="201"/>
      <c r="S372" s="201"/>
      <c r="T372" s="20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6" t="s">
        <v>195</v>
      </c>
      <c r="AU372" s="196" t="s">
        <v>82</v>
      </c>
      <c r="AV372" s="14" t="s">
        <v>82</v>
      </c>
      <c r="AW372" s="14" t="s">
        <v>30</v>
      </c>
      <c r="AX372" s="14" t="s">
        <v>73</v>
      </c>
      <c r="AY372" s="196" t="s">
        <v>189</v>
      </c>
    </row>
    <row r="373" s="14" customFormat="1">
      <c r="A373" s="14"/>
      <c r="B373" s="195"/>
      <c r="C373" s="14"/>
      <c r="D373" s="188" t="s">
        <v>195</v>
      </c>
      <c r="E373" s="196" t="s">
        <v>1</v>
      </c>
      <c r="F373" s="197" t="s">
        <v>487</v>
      </c>
      <c r="G373" s="14"/>
      <c r="H373" s="198">
        <v>25.928999999999998</v>
      </c>
      <c r="I373" s="199"/>
      <c r="J373" s="14"/>
      <c r="K373" s="14"/>
      <c r="L373" s="195"/>
      <c r="M373" s="200"/>
      <c r="N373" s="201"/>
      <c r="O373" s="201"/>
      <c r="P373" s="201"/>
      <c r="Q373" s="201"/>
      <c r="R373" s="201"/>
      <c r="S373" s="201"/>
      <c r="T373" s="20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6" t="s">
        <v>195</v>
      </c>
      <c r="AU373" s="196" t="s">
        <v>82</v>
      </c>
      <c r="AV373" s="14" t="s">
        <v>82</v>
      </c>
      <c r="AW373" s="14" t="s">
        <v>30</v>
      </c>
      <c r="AX373" s="14" t="s">
        <v>73</v>
      </c>
      <c r="AY373" s="196" t="s">
        <v>189</v>
      </c>
    </row>
    <row r="374" s="14" customFormat="1">
      <c r="A374" s="14"/>
      <c r="B374" s="195"/>
      <c r="C374" s="14"/>
      <c r="D374" s="188" t="s">
        <v>195</v>
      </c>
      <c r="E374" s="196" t="s">
        <v>1</v>
      </c>
      <c r="F374" s="197" t="s">
        <v>488</v>
      </c>
      <c r="G374" s="14"/>
      <c r="H374" s="198">
        <v>2.2480000000000002</v>
      </c>
      <c r="I374" s="199"/>
      <c r="J374" s="14"/>
      <c r="K374" s="14"/>
      <c r="L374" s="195"/>
      <c r="M374" s="200"/>
      <c r="N374" s="201"/>
      <c r="O374" s="201"/>
      <c r="P374" s="201"/>
      <c r="Q374" s="201"/>
      <c r="R374" s="201"/>
      <c r="S374" s="201"/>
      <c r="T374" s="20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96" t="s">
        <v>195</v>
      </c>
      <c r="AU374" s="196" t="s">
        <v>82</v>
      </c>
      <c r="AV374" s="14" t="s">
        <v>82</v>
      </c>
      <c r="AW374" s="14" t="s">
        <v>30</v>
      </c>
      <c r="AX374" s="14" t="s">
        <v>73</v>
      </c>
      <c r="AY374" s="196" t="s">
        <v>189</v>
      </c>
    </row>
    <row r="375" s="15" customFormat="1">
      <c r="A375" s="15"/>
      <c r="B375" s="203"/>
      <c r="C375" s="15"/>
      <c r="D375" s="188" t="s">
        <v>195</v>
      </c>
      <c r="E375" s="204" t="s">
        <v>1</v>
      </c>
      <c r="F375" s="205" t="s">
        <v>200</v>
      </c>
      <c r="G375" s="15"/>
      <c r="H375" s="206">
        <v>779.43700000000001</v>
      </c>
      <c r="I375" s="207"/>
      <c r="J375" s="15"/>
      <c r="K375" s="15"/>
      <c r="L375" s="203"/>
      <c r="M375" s="208"/>
      <c r="N375" s="209"/>
      <c r="O375" s="209"/>
      <c r="P375" s="209"/>
      <c r="Q375" s="209"/>
      <c r="R375" s="209"/>
      <c r="S375" s="209"/>
      <c r="T375" s="21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04" t="s">
        <v>195</v>
      </c>
      <c r="AU375" s="204" t="s">
        <v>82</v>
      </c>
      <c r="AV375" s="15" t="s">
        <v>104</v>
      </c>
      <c r="AW375" s="15" t="s">
        <v>30</v>
      </c>
      <c r="AX375" s="15" t="s">
        <v>80</v>
      </c>
      <c r="AY375" s="204" t="s">
        <v>189</v>
      </c>
    </row>
    <row r="376" s="2" customFormat="1" ht="37.8" customHeight="1">
      <c r="A376" s="38"/>
      <c r="B376" s="172"/>
      <c r="C376" s="173" t="s">
        <v>489</v>
      </c>
      <c r="D376" s="173" t="s">
        <v>191</v>
      </c>
      <c r="E376" s="174" t="s">
        <v>490</v>
      </c>
      <c r="F376" s="175" t="s">
        <v>491</v>
      </c>
      <c r="G376" s="176" t="s">
        <v>223</v>
      </c>
      <c r="H376" s="177">
        <v>779.43700000000001</v>
      </c>
      <c r="I376" s="178"/>
      <c r="J376" s="179">
        <f>ROUND(I376*H376,2)</f>
        <v>0</v>
      </c>
      <c r="K376" s="180"/>
      <c r="L376" s="39"/>
      <c r="M376" s="181" t="s">
        <v>1</v>
      </c>
      <c r="N376" s="182" t="s">
        <v>38</v>
      </c>
      <c r="O376" s="77"/>
      <c r="P376" s="183">
        <f>O376*H376</f>
        <v>0</v>
      </c>
      <c r="Q376" s="183">
        <v>0</v>
      </c>
      <c r="R376" s="183">
        <f>Q376*H376</f>
        <v>0</v>
      </c>
      <c r="S376" s="183">
        <v>0</v>
      </c>
      <c r="T376" s="18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85" t="s">
        <v>104</v>
      </c>
      <c r="AT376" s="185" t="s">
        <v>191</v>
      </c>
      <c r="AU376" s="185" t="s">
        <v>82</v>
      </c>
      <c r="AY376" s="19" t="s">
        <v>189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9" t="s">
        <v>80</v>
      </c>
      <c r="BK376" s="186">
        <f>ROUND(I376*H376,2)</f>
        <v>0</v>
      </c>
      <c r="BL376" s="19" t="s">
        <v>104</v>
      </c>
      <c r="BM376" s="185" t="s">
        <v>492</v>
      </c>
    </row>
    <row r="377" s="2" customFormat="1" ht="33" customHeight="1">
      <c r="A377" s="38"/>
      <c r="B377" s="172"/>
      <c r="C377" s="173" t="s">
        <v>336</v>
      </c>
      <c r="D377" s="173" t="s">
        <v>191</v>
      </c>
      <c r="E377" s="174" t="s">
        <v>493</v>
      </c>
      <c r="F377" s="175" t="s">
        <v>494</v>
      </c>
      <c r="G377" s="176" t="s">
        <v>223</v>
      </c>
      <c r="H377" s="177">
        <v>720.005</v>
      </c>
      <c r="I377" s="178"/>
      <c r="J377" s="179">
        <f>ROUND(I377*H377,2)</f>
        <v>0</v>
      </c>
      <c r="K377" s="180"/>
      <c r="L377" s="39"/>
      <c r="M377" s="181" t="s">
        <v>1</v>
      </c>
      <c r="N377" s="182" t="s">
        <v>38</v>
      </c>
      <c r="O377" s="77"/>
      <c r="P377" s="183">
        <f>O377*H377</f>
        <v>0</v>
      </c>
      <c r="Q377" s="183">
        <v>0</v>
      </c>
      <c r="R377" s="183">
        <f>Q377*H377</f>
        <v>0</v>
      </c>
      <c r="S377" s="183">
        <v>0</v>
      </c>
      <c r="T377" s="18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85" t="s">
        <v>104</v>
      </c>
      <c r="AT377" s="185" t="s">
        <v>191</v>
      </c>
      <c r="AU377" s="185" t="s">
        <v>82</v>
      </c>
      <c r="AY377" s="19" t="s">
        <v>189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9" t="s">
        <v>80</v>
      </c>
      <c r="BK377" s="186">
        <f>ROUND(I377*H377,2)</f>
        <v>0</v>
      </c>
      <c r="BL377" s="19" t="s">
        <v>104</v>
      </c>
      <c r="BM377" s="185" t="s">
        <v>495</v>
      </c>
    </row>
    <row r="378" s="14" customFormat="1">
      <c r="A378" s="14"/>
      <c r="B378" s="195"/>
      <c r="C378" s="14"/>
      <c r="D378" s="188" t="s">
        <v>195</v>
      </c>
      <c r="E378" s="196" t="s">
        <v>1</v>
      </c>
      <c r="F378" s="197" t="s">
        <v>481</v>
      </c>
      <c r="G378" s="14"/>
      <c r="H378" s="198">
        <v>720.005</v>
      </c>
      <c r="I378" s="199"/>
      <c r="J378" s="14"/>
      <c r="K378" s="14"/>
      <c r="L378" s="195"/>
      <c r="M378" s="200"/>
      <c r="N378" s="201"/>
      <c r="O378" s="201"/>
      <c r="P378" s="201"/>
      <c r="Q378" s="201"/>
      <c r="R378" s="201"/>
      <c r="S378" s="201"/>
      <c r="T378" s="20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96" t="s">
        <v>195</v>
      </c>
      <c r="AU378" s="196" t="s">
        <v>82</v>
      </c>
      <c r="AV378" s="14" t="s">
        <v>82</v>
      </c>
      <c r="AW378" s="14" t="s">
        <v>30</v>
      </c>
      <c r="AX378" s="14" t="s">
        <v>73</v>
      </c>
      <c r="AY378" s="196" t="s">
        <v>189</v>
      </c>
    </row>
    <row r="379" s="15" customFormat="1">
      <c r="A379" s="15"/>
      <c r="B379" s="203"/>
      <c r="C379" s="15"/>
      <c r="D379" s="188" t="s">
        <v>195</v>
      </c>
      <c r="E379" s="204" t="s">
        <v>1</v>
      </c>
      <c r="F379" s="205" t="s">
        <v>200</v>
      </c>
      <c r="G379" s="15"/>
      <c r="H379" s="206">
        <v>720.005</v>
      </c>
      <c r="I379" s="207"/>
      <c r="J379" s="15"/>
      <c r="K379" s="15"/>
      <c r="L379" s="203"/>
      <c r="M379" s="208"/>
      <c r="N379" s="209"/>
      <c r="O379" s="209"/>
      <c r="P379" s="209"/>
      <c r="Q379" s="209"/>
      <c r="R379" s="209"/>
      <c r="S379" s="209"/>
      <c r="T379" s="21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04" t="s">
        <v>195</v>
      </c>
      <c r="AU379" s="204" t="s">
        <v>82</v>
      </c>
      <c r="AV379" s="15" t="s">
        <v>104</v>
      </c>
      <c r="AW379" s="15" t="s">
        <v>30</v>
      </c>
      <c r="AX379" s="15" t="s">
        <v>80</v>
      </c>
      <c r="AY379" s="204" t="s">
        <v>189</v>
      </c>
    </row>
    <row r="380" s="2" customFormat="1" ht="37.8" customHeight="1">
      <c r="A380" s="38"/>
      <c r="B380" s="172"/>
      <c r="C380" s="173" t="s">
        <v>496</v>
      </c>
      <c r="D380" s="173" t="s">
        <v>191</v>
      </c>
      <c r="E380" s="174" t="s">
        <v>497</v>
      </c>
      <c r="F380" s="175" t="s">
        <v>498</v>
      </c>
      <c r="G380" s="176" t="s">
        <v>223</v>
      </c>
      <c r="H380" s="177">
        <v>720.005</v>
      </c>
      <c r="I380" s="178"/>
      <c r="J380" s="179">
        <f>ROUND(I380*H380,2)</f>
        <v>0</v>
      </c>
      <c r="K380" s="180"/>
      <c r="L380" s="39"/>
      <c r="M380" s="181" t="s">
        <v>1</v>
      </c>
      <c r="N380" s="182" t="s">
        <v>38</v>
      </c>
      <c r="O380" s="77"/>
      <c r="P380" s="183">
        <f>O380*H380</f>
        <v>0</v>
      </c>
      <c r="Q380" s="183">
        <v>0</v>
      </c>
      <c r="R380" s="183">
        <f>Q380*H380</f>
        <v>0</v>
      </c>
      <c r="S380" s="183">
        <v>0</v>
      </c>
      <c r="T380" s="18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85" t="s">
        <v>104</v>
      </c>
      <c r="AT380" s="185" t="s">
        <v>191</v>
      </c>
      <c r="AU380" s="185" t="s">
        <v>82</v>
      </c>
      <c r="AY380" s="19" t="s">
        <v>189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9" t="s">
        <v>80</v>
      </c>
      <c r="BK380" s="186">
        <f>ROUND(I380*H380,2)</f>
        <v>0</v>
      </c>
      <c r="BL380" s="19" t="s">
        <v>104</v>
      </c>
      <c r="BM380" s="185" t="s">
        <v>499</v>
      </c>
    </row>
    <row r="381" s="2" customFormat="1" ht="33" customHeight="1">
      <c r="A381" s="38"/>
      <c r="B381" s="172"/>
      <c r="C381" s="173" t="s">
        <v>345</v>
      </c>
      <c r="D381" s="173" t="s">
        <v>191</v>
      </c>
      <c r="E381" s="174" t="s">
        <v>500</v>
      </c>
      <c r="F381" s="175" t="s">
        <v>501</v>
      </c>
      <c r="G381" s="176" t="s">
        <v>223</v>
      </c>
      <c r="H381" s="177">
        <v>279.238</v>
      </c>
      <c r="I381" s="178"/>
      <c r="J381" s="179">
        <f>ROUND(I381*H381,2)</f>
        <v>0</v>
      </c>
      <c r="K381" s="180"/>
      <c r="L381" s="39"/>
      <c r="M381" s="181" t="s">
        <v>1</v>
      </c>
      <c r="N381" s="182" t="s">
        <v>38</v>
      </c>
      <c r="O381" s="77"/>
      <c r="P381" s="183">
        <f>O381*H381</f>
        <v>0</v>
      </c>
      <c r="Q381" s="183">
        <v>0</v>
      </c>
      <c r="R381" s="183">
        <f>Q381*H381</f>
        <v>0</v>
      </c>
      <c r="S381" s="183">
        <v>0</v>
      </c>
      <c r="T381" s="18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5" t="s">
        <v>104</v>
      </c>
      <c r="AT381" s="185" t="s">
        <v>191</v>
      </c>
      <c r="AU381" s="185" t="s">
        <v>82</v>
      </c>
      <c r="AY381" s="19" t="s">
        <v>189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9" t="s">
        <v>80</v>
      </c>
      <c r="BK381" s="186">
        <f>ROUND(I381*H381,2)</f>
        <v>0</v>
      </c>
      <c r="BL381" s="19" t="s">
        <v>104</v>
      </c>
      <c r="BM381" s="185" t="s">
        <v>502</v>
      </c>
    </row>
    <row r="382" s="13" customFormat="1">
      <c r="A382" s="13"/>
      <c r="B382" s="187"/>
      <c r="C382" s="13"/>
      <c r="D382" s="188" t="s">
        <v>195</v>
      </c>
      <c r="E382" s="189" t="s">
        <v>1</v>
      </c>
      <c r="F382" s="190" t="s">
        <v>472</v>
      </c>
      <c r="G382" s="13"/>
      <c r="H382" s="189" t="s">
        <v>1</v>
      </c>
      <c r="I382" s="191"/>
      <c r="J382" s="13"/>
      <c r="K382" s="13"/>
      <c r="L382" s="187"/>
      <c r="M382" s="192"/>
      <c r="N382" s="193"/>
      <c r="O382" s="193"/>
      <c r="P382" s="193"/>
      <c r="Q382" s="193"/>
      <c r="R382" s="193"/>
      <c r="S382" s="193"/>
      <c r="T382" s="19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9" t="s">
        <v>195</v>
      </c>
      <c r="AU382" s="189" t="s">
        <v>82</v>
      </c>
      <c r="AV382" s="13" t="s">
        <v>80</v>
      </c>
      <c r="AW382" s="13" t="s">
        <v>30</v>
      </c>
      <c r="AX382" s="13" t="s">
        <v>73</v>
      </c>
      <c r="AY382" s="189" t="s">
        <v>189</v>
      </c>
    </row>
    <row r="383" s="14" customFormat="1">
      <c r="A383" s="14"/>
      <c r="B383" s="195"/>
      <c r="C383" s="14"/>
      <c r="D383" s="188" t="s">
        <v>195</v>
      </c>
      <c r="E383" s="196" t="s">
        <v>1</v>
      </c>
      <c r="F383" s="197" t="s">
        <v>503</v>
      </c>
      <c r="G383" s="14"/>
      <c r="H383" s="198">
        <v>51.957000000000001</v>
      </c>
      <c r="I383" s="199"/>
      <c r="J383" s="14"/>
      <c r="K383" s="14"/>
      <c r="L383" s="195"/>
      <c r="M383" s="200"/>
      <c r="N383" s="201"/>
      <c r="O383" s="201"/>
      <c r="P383" s="201"/>
      <c r="Q383" s="201"/>
      <c r="R383" s="201"/>
      <c r="S383" s="201"/>
      <c r="T383" s="20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6" t="s">
        <v>195</v>
      </c>
      <c r="AU383" s="196" t="s">
        <v>82</v>
      </c>
      <c r="AV383" s="14" t="s">
        <v>82</v>
      </c>
      <c r="AW383" s="14" t="s">
        <v>30</v>
      </c>
      <c r="AX383" s="14" t="s">
        <v>73</v>
      </c>
      <c r="AY383" s="196" t="s">
        <v>189</v>
      </c>
    </row>
    <row r="384" s="14" customFormat="1">
      <c r="A384" s="14"/>
      <c r="B384" s="195"/>
      <c r="C384" s="14"/>
      <c r="D384" s="188" t="s">
        <v>195</v>
      </c>
      <c r="E384" s="196" t="s">
        <v>1</v>
      </c>
      <c r="F384" s="197" t="s">
        <v>504</v>
      </c>
      <c r="G384" s="14"/>
      <c r="H384" s="198">
        <v>12.323</v>
      </c>
      <c r="I384" s="199"/>
      <c r="J384" s="14"/>
      <c r="K384" s="14"/>
      <c r="L384" s="195"/>
      <c r="M384" s="200"/>
      <c r="N384" s="201"/>
      <c r="O384" s="201"/>
      <c r="P384" s="201"/>
      <c r="Q384" s="201"/>
      <c r="R384" s="201"/>
      <c r="S384" s="201"/>
      <c r="T384" s="20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196" t="s">
        <v>195</v>
      </c>
      <c r="AU384" s="196" t="s">
        <v>82</v>
      </c>
      <c r="AV384" s="14" t="s">
        <v>82</v>
      </c>
      <c r="AW384" s="14" t="s">
        <v>30</v>
      </c>
      <c r="AX384" s="14" t="s">
        <v>73</v>
      </c>
      <c r="AY384" s="196" t="s">
        <v>189</v>
      </c>
    </row>
    <row r="385" s="14" customFormat="1">
      <c r="A385" s="14"/>
      <c r="B385" s="195"/>
      <c r="C385" s="14"/>
      <c r="D385" s="188" t="s">
        <v>195</v>
      </c>
      <c r="E385" s="196" t="s">
        <v>1</v>
      </c>
      <c r="F385" s="197" t="s">
        <v>505</v>
      </c>
      <c r="G385" s="14"/>
      <c r="H385" s="198">
        <v>2.1869999999999998</v>
      </c>
      <c r="I385" s="199"/>
      <c r="J385" s="14"/>
      <c r="K385" s="14"/>
      <c r="L385" s="195"/>
      <c r="M385" s="200"/>
      <c r="N385" s="201"/>
      <c r="O385" s="201"/>
      <c r="P385" s="201"/>
      <c r="Q385" s="201"/>
      <c r="R385" s="201"/>
      <c r="S385" s="201"/>
      <c r="T385" s="20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196" t="s">
        <v>195</v>
      </c>
      <c r="AU385" s="196" t="s">
        <v>82</v>
      </c>
      <c r="AV385" s="14" t="s">
        <v>82</v>
      </c>
      <c r="AW385" s="14" t="s">
        <v>30</v>
      </c>
      <c r="AX385" s="14" t="s">
        <v>73</v>
      </c>
      <c r="AY385" s="196" t="s">
        <v>189</v>
      </c>
    </row>
    <row r="386" s="13" customFormat="1">
      <c r="A386" s="13"/>
      <c r="B386" s="187"/>
      <c r="C386" s="13"/>
      <c r="D386" s="188" t="s">
        <v>195</v>
      </c>
      <c r="E386" s="189" t="s">
        <v>1</v>
      </c>
      <c r="F386" s="190" t="s">
        <v>506</v>
      </c>
      <c r="G386" s="13"/>
      <c r="H386" s="189" t="s">
        <v>1</v>
      </c>
      <c r="I386" s="191"/>
      <c r="J386" s="13"/>
      <c r="K386" s="13"/>
      <c r="L386" s="187"/>
      <c r="M386" s="192"/>
      <c r="N386" s="193"/>
      <c r="O386" s="193"/>
      <c r="P386" s="193"/>
      <c r="Q386" s="193"/>
      <c r="R386" s="193"/>
      <c r="S386" s="193"/>
      <c r="T386" s="19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9" t="s">
        <v>195</v>
      </c>
      <c r="AU386" s="189" t="s">
        <v>82</v>
      </c>
      <c r="AV386" s="13" t="s">
        <v>80</v>
      </c>
      <c r="AW386" s="13" t="s">
        <v>30</v>
      </c>
      <c r="AX386" s="13" t="s">
        <v>73</v>
      </c>
      <c r="AY386" s="189" t="s">
        <v>189</v>
      </c>
    </row>
    <row r="387" s="14" customFormat="1">
      <c r="A387" s="14"/>
      <c r="B387" s="195"/>
      <c r="C387" s="14"/>
      <c r="D387" s="188" t="s">
        <v>195</v>
      </c>
      <c r="E387" s="196" t="s">
        <v>1</v>
      </c>
      <c r="F387" s="197" t="s">
        <v>507</v>
      </c>
      <c r="G387" s="14"/>
      <c r="H387" s="198">
        <v>18.289000000000001</v>
      </c>
      <c r="I387" s="199"/>
      <c r="J387" s="14"/>
      <c r="K387" s="14"/>
      <c r="L387" s="195"/>
      <c r="M387" s="200"/>
      <c r="N387" s="201"/>
      <c r="O387" s="201"/>
      <c r="P387" s="201"/>
      <c r="Q387" s="201"/>
      <c r="R387" s="201"/>
      <c r="S387" s="201"/>
      <c r="T387" s="20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196" t="s">
        <v>195</v>
      </c>
      <c r="AU387" s="196" t="s">
        <v>82</v>
      </c>
      <c r="AV387" s="14" t="s">
        <v>82</v>
      </c>
      <c r="AW387" s="14" t="s">
        <v>30</v>
      </c>
      <c r="AX387" s="14" t="s">
        <v>73</v>
      </c>
      <c r="AY387" s="196" t="s">
        <v>189</v>
      </c>
    </row>
    <row r="388" s="14" customFormat="1">
      <c r="A388" s="14"/>
      <c r="B388" s="195"/>
      <c r="C388" s="14"/>
      <c r="D388" s="188" t="s">
        <v>195</v>
      </c>
      <c r="E388" s="196" t="s">
        <v>1</v>
      </c>
      <c r="F388" s="197" t="s">
        <v>508</v>
      </c>
      <c r="G388" s="14"/>
      <c r="H388" s="198">
        <v>71.543999999999997</v>
      </c>
      <c r="I388" s="199"/>
      <c r="J388" s="14"/>
      <c r="K388" s="14"/>
      <c r="L388" s="195"/>
      <c r="M388" s="200"/>
      <c r="N388" s="201"/>
      <c r="O388" s="201"/>
      <c r="P388" s="201"/>
      <c r="Q388" s="201"/>
      <c r="R388" s="201"/>
      <c r="S388" s="201"/>
      <c r="T388" s="20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6" t="s">
        <v>195</v>
      </c>
      <c r="AU388" s="196" t="s">
        <v>82</v>
      </c>
      <c r="AV388" s="14" t="s">
        <v>82</v>
      </c>
      <c r="AW388" s="14" t="s">
        <v>30</v>
      </c>
      <c r="AX388" s="14" t="s">
        <v>73</v>
      </c>
      <c r="AY388" s="196" t="s">
        <v>189</v>
      </c>
    </row>
    <row r="389" s="13" customFormat="1">
      <c r="A389" s="13"/>
      <c r="B389" s="187"/>
      <c r="C389" s="13"/>
      <c r="D389" s="188" t="s">
        <v>195</v>
      </c>
      <c r="E389" s="189" t="s">
        <v>1</v>
      </c>
      <c r="F389" s="190" t="s">
        <v>441</v>
      </c>
      <c r="G389" s="13"/>
      <c r="H389" s="189" t="s">
        <v>1</v>
      </c>
      <c r="I389" s="191"/>
      <c r="J389" s="13"/>
      <c r="K389" s="13"/>
      <c r="L389" s="187"/>
      <c r="M389" s="192"/>
      <c r="N389" s="193"/>
      <c r="O389" s="193"/>
      <c r="P389" s="193"/>
      <c r="Q389" s="193"/>
      <c r="R389" s="193"/>
      <c r="S389" s="193"/>
      <c r="T389" s="19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9" t="s">
        <v>195</v>
      </c>
      <c r="AU389" s="189" t="s">
        <v>82</v>
      </c>
      <c r="AV389" s="13" t="s">
        <v>80</v>
      </c>
      <c r="AW389" s="13" t="s">
        <v>30</v>
      </c>
      <c r="AX389" s="13" t="s">
        <v>73</v>
      </c>
      <c r="AY389" s="189" t="s">
        <v>189</v>
      </c>
    </row>
    <row r="390" s="14" customFormat="1">
      <c r="A390" s="14"/>
      <c r="B390" s="195"/>
      <c r="C390" s="14"/>
      <c r="D390" s="188" t="s">
        <v>195</v>
      </c>
      <c r="E390" s="196" t="s">
        <v>1</v>
      </c>
      <c r="F390" s="197" t="s">
        <v>509</v>
      </c>
      <c r="G390" s="14"/>
      <c r="H390" s="198">
        <v>27.448</v>
      </c>
      <c r="I390" s="199"/>
      <c r="J390" s="14"/>
      <c r="K390" s="14"/>
      <c r="L390" s="195"/>
      <c r="M390" s="200"/>
      <c r="N390" s="201"/>
      <c r="O390" s="201"/>
      <c r="P390" s="201"/>
      <c r="Q390" s="201"/>
      <c r="R390" s="201"/>
      <c r="S390" s="201"/>
      <c r="T390" s="20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6" t="s">
        <v>195</v>
      </c>
      <c r="AU390" s="196" t="s">
        <v>82</v>
      </c>
      <c r="AV390" s="14" t="s">
        <v>82</v>
      </c>
      <c r="AW390" s="14" t="s">
        <v>30</v>
      </c>
      <c r="AX390" s="14" t="s">
        <v>73</v>
      </c>
      <c r="AY390" s="196" t="s">
        <v>189</v>
      </c>
    </row>
    <row r="391" s="14" customFormat="1">
      <c r="A391" s="14"/>
      <c r="B391" s="195"/>
      <c r="C391" s="14"/>
      <c r="D391" s="188" t="s">
        <v>195</v>
      </c>
      <c r="E391" s="196" t="s">
        <v>1</v>
      </c>
      <c r="F391" s="197" t="s">
        <v>510</v>
      </c>
      <c r="G391" s="14"/>
      <c r="H391" s="198">
        <v>95.489999999999995</v>
      </c>
      <c r="I391" s="199"/>
      <c r="J391" s="14"/>
      <c r="K391" s="14"/>
      <c r="L391" s="195"/>
      <c r="M391" s="200"/>
      <c r="N391" s="201"/>
      <c r="O391" s="201"/>
      <c r="P391" s="201"/>
      <c r="Q391" s="201"/>
      <c r="R391" s="201"/>
      <c r="S391" s="201"/>
      <c r="T391" s="20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196" t="s">
        <v>195</v>
      </c>
      <c r="AU391" s="196" t="s">
        <v>82</v>
      </c>
      <c r="AV391" s="14" t="s">
        <v>82</v>
      </c>
      <c r="AW391" s="14" t="s">
        <v>30</v>
      </c>
      <c r="AX391" s="14" t="s">
        <v>73</v>
      </c>
      <c r="AY391" s="196" t="s">
        <v>189</v>
      </c>
    </row>
    <row r="392" s="15" customFormat="1">
      <c r="A392" s="15"/>
      <c r="B392" s="203"/>
      <c r="C392" s="15"/>
      <c r="D392" s="188" t="s">
        <v>195</v>
      </c>
      <c r="E392" s="204" t="s">
        <v>1</v>
      </c>
      <c r="F392" s="205" t="s">
        <v>200</v>
      </c>
      <c r="G392" s="15"/>
      <c r="H392" s="206">
        <v>279.238</v>
      </c>
      <c r="I392" s="207"/>
      <c r="J392" s="15"/>
      <c r="K392" s="15"/>
      <c r="L392" s="203"/>
      <c r="M392" s="208"/>
      <c r="N392" s="209"/>
      <c r="O392" s="209"/>
      <c r="P392" s="209"/>
      <c r="Q392" s="209"/>
      <c r="R392" s="209"/>
      <c r="S392" s="209"/>
      <c r="T392" s="21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04" t="s">
        <v>195</v>
      </c>
      <c r="AU392" s="204" t="s">
        <v>82</v>
      </c>
      <c r="AV392" s="15" t="s">
        <v>104</v>
      </c>
      <c r="AW392" s="15" t="s">
        <v>30</v>
      </c>
      <c r="AX392" s="15" t="s">
        <v>80</v>
      </c>
      <c r="AY392" s="204" t="s">
        <v>189</v>
      </c>
    </row>
    <row r="393" s="2" customFormat="1" ht="37.8" customHeight="1">
      <c r="A393" s="38"/>
      <c r="B393" s="172"/>
      <c r="C393" s="173" t="s">
        <v>511</v>
      </c>
      <c r="D393" s="173" t="s">
        <v>191</v>
      </c>
      <c r="E393" s="174" t="s">
        <v>512</v>
      </c>
      <c r="F393" s="175" t="s">
        <v>513</v>
      </c>
      <c r="G393" s="176" t="s">
        <v>223</v>
      </c>
      <c r="H393" s="177">
        <v>156.30000000000001</v>
      </c>
      <c r="I393" s="178"/>
      <c r="J393" s="179">
        <f>ROUND(I393*H393,2)</f>
        <v>0</v>
      </c>
      <c r="K393" s="180"/>
      <c r="L393" s="39"/>
      <c r="M393" s="181" t="s">
        <v>1</v>
      </c>
      <c r="N393" s="182" t="s">
        <v>38</v>
      </c>
      <c r="O393" s="77"/>
      <c r="P393" s="183">
        <f>O393*H393</f>
        <v>0</v>
      </c>
      <c r="Q393" s="183">
        <v>0</v>
      </c>
      <c r="R393" s="183">
        <f>Q393*H393</f>
        <v>0</v>
      </c>
      <c r="S393" s="183">
        <v>0</v>
      </c>
      <c r="T393" s="18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85" t="s">
        <v>104</v>
      </c>
      <c r="AT393" s="185" t="s">
        <v>191</v>
      </c>
      <c r="AU393" s="185" t="s">
        <v>82</v>
      </c>
      <c r="AY393" s="19" t="s">
        <v>189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19" t="s">
        <v>80</v>
      </c>
      <c r="BK393" s="186">
        <f>ROUND(I393*H393,2)</f>
        <v>0</v>
      </c>
      <c r="BL393" s="19" t="s">
        <v>104</v>
      </c>
      <c r="BM393" s="185" t="s">
        <v>514</v>
      </c>
    </row>
    <row r="394" s="2" customFormat="1" ht="33" customHeight="1">
      <c r="A394" s="38"/>
      <c r="B394" s="172"/>
      <c r="C394" s="173" t="s">
        <v>350</v>
      </c>
      <c r="D394" s="173" t="s">
        <v>191</v>
      </c>
      <c r="E394" s="174" t="s">
        <v>515</v>
      </c>
      <c r="F394" s="175" t="s">
        <v>516</v>
      </c>
      <c r="G394" s="176" t="s">
        <v>223</v>
      </c>
      <c r="H394" s="177">
        <v>156.30000000000001</v>
      </c>
      <c r="I394" s="178"/>
      <c r="J394" s="179">
        <f>ROUND(I394*H394,2)</f>
        <v>0</v>
      </c>
      <c r="K394" s="180"/>
      <c r="L394" s="39"/>
      <c r="M394" s="181" t="s">
        <v>1</v>
      </c>
      <c r="N394" s="182" t="s">
        <v>38</v>
      </c>
      <c r="O394" s="77"/>
      <c r="P394" s="183">
        <f>O394*H394</f>
        <v>0</v>
      </c>
      <c r="Q394" s="183">
        <v>0</v>
      </c>
      <c r="R394" s="183">
        <f>Q394*H394</f>
        <v>0</v>
      </c>
      <c r="S394" s="183">
        <v>0</v>
      </c>
      <c r="T394" s="18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5" t="s">
        <v>104</v>
      </c>
      <c r="AT394" s="185" t="s">
        <v>191</v>
      </c>
      <c r="AU394" s="185" t="s">
        <v>82</v>
      </c>
      <c r="AY394" s="19" t="s">
        <v>189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9" t="s">
        <v>80</v>
      </c>
      <c r="BK394" s="186">
        <f>ROUND(I394*H394,2)</f>
        <v>0</v>
      </c>
      <c r="BL394" s="19" t="s">
        <v>104</v>
      </c>
      <c r="BM394" s="185" t="s">
        <v>517</v>
      </c>
    </row>
    <row r="395" s="2" customFormat="1" ht="33" customHeight="1">
      <c r="A395" s="38"/>
      <c r="B395" s="172"/>
      <c r="C395" s="173" t="s">
        <v>518</v>
      </c>
      <c r="D395" s="173" t="s">
        <v>191</v>
      </c>
      <c r="E395" s="174" t="s">
        <v>519</v>
      </c>
      <c r="F395" s="175" t="s">
        <v>520</v>
      </c>
      <c r="G395" s="176" t="s">
        <v>223</v>
      </c>
      <c r="H395" s="177">
        <v>779.43700000000001</v>
      </c>
      <c r="I395" s="178"/>
      <c r="J395" s="179">
        <f>ROUND(I395*H395,2)</f>
        <v>0</v>
      </c>
      <c r="K395" s="180"/>
      <c r="L395" s="39"/>
      <c r="M395" s="181" t="s">
        <v>1</v>
      </c>
      <c r="N395" s="182" t="s">
        <v>38</v>
      </c>
      <c r="O395" s="77"/>
      <c r="P395" s="183">
        <f>O395*H395</f>
        <v>0</v>
      </c>
      <c r="Q395" s="183">
        <v>0</v>
      </c>
      <c r="R395" s="183">
        <f>Q395*H395</f>
        <v>0</v>
      </c>
      <c r="S395" s="183">
        <v>0</v>
      </c>
      <c r="T395" s="184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185" t="s">
        <v>104</v>
      </c>
      <c r="AT395" s="185" t="s">
        <v>191</v>
      </c>
      <c r="AU395" s="185" t="s">
        <v>82</v>
      </c>
      <c r="AY395" s="19" t="s">
        <v>189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19" t="s">
        <v>80</v>
      </c>
      <c r="BK395" s="186">
        <f>ROUND(I395*H395,2)</f>
        <v>0</v>
      </c>
      <c r="BL395" s="19" t="s">
        <v>104</v>
      </c>
      <c r="BM395" s="185" t="s">
        <v>521</v>
      </c>
    </row>
    <row r="396" s="2" customFormat="1" ht="24.15" customHeight="1">
      <c r="A396" s="38"/>
      <c r="B396" s="172"/>
      <c r="C396" s="173" t="s">
        <v>354</v>
      </c>
      <c r="D396" s="173" t="s">
        <v>191</v>
      </c>
      <c r="E396" s="174" t="s">
        <v>522</v>
      </c>
      <c r="F396" s="175" t="s">
        <v>523</v>
      </c>
      <c r="G396" s="176" t="s">
        <v>312</v>
      </c>
      <c r="H396" s="177">
        <v>1</v>
      </c>
      <c r="I396" s="178"/>
      <c r="J396" s="179">
        <f>ROUND(I396*H396,2)</f>
        <v>0</v>
      </c>
      <c r="K396" s="180"/>
      <c r="L396" s="39"/>
      <c r="M396" s="181" t="s">
        <v>1</v>
      </c>
      <c r="N396" s="182" t="s">
        <v>38</v>
      </c>
      <c r="O396" s="77"/>
      <c r="P396" s="183">
        <f>O396*H396</f>
        <v>0</v>
      </c>
      <c r="Q396" s="183">
        <v>0</v>
      </c>
      <c r="R396" s="183">
        <f>Q396*H396</f>
        <v>0</v>
      </c>
      <c r="S396" s="183">
        <v>0</v>
      </c>
      <c r="T396" s="18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85" t="s">
        <v>104</v>
      </c>
      <c r="AT396" s="185" t="s">
        <v>191</v>
      </c>
      <c r="AU396" s="185" t="s">
        <v>82</v>
      </c>
      <c r="AY396" s="19" t="s">
        <v>189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9" t="s">
        <v>80</v>
      </c>
      <c r="BK396" s="186">
        <f>ROUND(I396*H396,2)</f>
        <v>0</v>
      </c>
      <c r="BL396" s="19" t="s">
        <v>104</v>
      </c>
      <c r="BM396" s="185" t="s">
        <v>524</v>
      </c>
    </row>
    <row r="397" s="2" customFormat="1" ht="24.15" customHeight="1">
      <c r="A397" s="38"/>
      <c r="B397" s="172"/>
      <c r="C397" s="173" t="s">
        <v>525</v>
      </c>
      <c r="D397" s="173" t="s">
        <v>191</v>
      </c>
      <c r="E397" s="174" t="s">
        <v>526</v>
      </c>
      <c r="F397" s="175" t="s">
        <v>527</v>
      </c>
      <c r="G397" s="176" t="s">
        <v>312</v>
      </c>
      <c r="H397" s="177">
        <v>1</v>
      </c>
      <c r="I397" s="178"/>
      <c r="J397" s="179">
        <f>ROUND(I397*H397,2)</f>
        <v>0</v>
      </c>
      <c r="K397" s="180"/>
      <c r="L397" s="39"/>
      <c r="M397" s="181" t="s">
        <v>1</v>
      </c>
      <c r="N397" s="182" t="s">
        <v>38</v>
      </c>
      <c r="O397" s="77"/>
      <c r="P397" s="183">
        <f>O397*H397</f>
        <v>0</v>
      </c>
      <c r="Q397" s="183">
        <v>0</v>
      </c>
      <c r="R397" s="183">
        <f>Q397*H397</f>
        <v>0</v>
      </c>
      <c r="S397" s="183">
        <v>0</v>
      </c>
      <c r="T397" s="184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85" t="s">
        <v>104</v>
      </c>
      <c r="AT397" s="185" t="s">
        <v>191</v>
      </c>
      <c r="AU397" s="185" t="s">
        <v>82</v>
      </c>
      <c r="AY397" s="19" t="s">
        <v>189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19" t="s">
        <v>80</v>
      </c>
      <c r="BK397" s="186">
        <f>ROUND(I397*H397,2)</f>
        <v>0</v>
      </c>
      <c r="BL397" s="19" t="s">
        <v>104</v>
      </c>
      <c r="BM397" s="185" t="s">
        <v>528</v>
      </c>
    </row>
    <row r="398" s="2" customFormat="1" ht="24.15" customHeight="1">
      <c r="A398" s="38"/>
      <c r="B398" s="172"/>
      <c r="C398" s="173" t="s">
        <v>358</v>
      </c>
      <c r="D398" s="173" t="s">
        <v>191</v>
      </c>
      <c r="E398" s="174" t="s">
        <v>529</v>
      </c>
      <c r="F398" s="175" t="s">
        <v>530</v>
      </c>
      <c r="G398" s="176" t="s">
        <v>312</v>
      </c>
      <c r="H398" s="177">
        <v>1</v>
      </c>
      <c r="I398" s="178"/>
      <c r="J398" s="179">
        <f>ROUND(I398*H398,2)</f>
        <v>0</v>
      </c>
      <c r="K398" s="180"/>
      <c r="L398" s="39"/>
      <c r="M398" s="181" t="s">
        <v>1</v>
      </c>
      <c r="N398" s="182" t="s">
        <v>38</v>
      </c>
      <c r="O398" s="77"/>
      <c r="P398" s="183">
        <f>O398*H398</f>
        <v>0</v>
      </c>
      <c r="Q398" s="183">
        <v>0</v>
      </c>
      <c r="R398" s="183">
        <f>Q398*H398</f>
        <v>0</v>
      </c>
      <c r="S398" s="183">
        <v>0</v>
      </c>
      <c r="T398" s="18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5" t="s">
        <v>104</v>
      </c>
      <c r="AT398" s="185" t="s">
        <v>191</v>
      </c>
      <c r="AU398" s="185" t="s">
        <v>82</v>
      </c>
      <c r="AY398" s="19" t="s">
        <v>189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9" t="s">
        <v>80</v>
      </c>
      <c r="BK398" s="186">
        <f>ROUND(I398*H398,2)</f>
        <v>0</v>
      </c>
      <c r="BL398" s="19" t="s">
        <v>104</v>
      </c>
      <c r="BM398" s="185" t="s">
        <v>531</v>
      </c>
    </row>
    <row r="399" s="2" customFormat="1" ht="24.15" customHeight="1">
      <c r="A399" s="38"/>
      <c r="B399" s="172"/>
      <c r="C399" s="173" t="s">
        <v>532</v>
      </c>
      <c r="D399" s="173" t="s">
        <v>191</v>
      </c>
      <c r="E399" s="174" t="s">
        <v>533</v>
      </c>
      <c r="F399" s="175" t="s">
        <v>534</v>
      </c>
      <c r="G399" s="176" t="s">
        <v>312</v>
      </c>
      <c r="H399" s="177">
        <v>1</v>
      </c>
      <c r="I399" s="178"/>
      <c r="J399" s="179">
        <f>ROUND(I399*H399,2)</f>
        <v>0</v>
      </c>
      <c r="K399" s="180"/>
      <c r="L399" s="39"/>
      <c r="M399" s="181" t="s">
        <v>1</v>
      </c>
      <c r="N399" s="182" t="s">
        <v>38</v>
      </c>
      <c r="O399" s="77"/>
      <c r="P399" s="183">
        <f>O399*H399</f>
        <v>0</v>
      </c>
      <c r="Q399" s="183">
        <v>0</v>
      </c>
      <c r="R399" s="183">
        <f>Q399*H399</f>
        <v>0</v>
      </c>
      <c r="S399" s="183">
        <v>0</v>
      </c>
      <c r="T399" s="184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85" t="s">
        <v>104</v>
      </c>
      <c r="AT399" s="185" t="s">
        <v>191</v>
      </c>
      <c r="AU399" s="185" t="s">
        <v>82</v>
      </c>
      <c r="AY399" s="19" t="s">
        <v>189</v>
      </c>
      <c r="BE399" s="186">
        <f>IF(N399="základní",J399,0)</f>
        <v>0</v>
      </c>
      <c r="BF399" s="186">
        <f>IF(N399="snížená",J399,0)</f>
        <v>0</v>
      </c>
      <c r="BG399" s="186">
        <f>IF(N399="zákl. přenesená",J399,0)</f>
        <v>0</v>
      </c>
      <c r="BH399" s="186">
        <f>IF(N399="sníž. přenesená",J399,0)</f>
        <v>0</v>
      </c>
      <c r="BI399" s="186">
        <f>IF(N399="nulová",J399,0)</f>
        <v>0</v>
      </c>
      <c r="BJ399" s="19" t="s">
        <v>80</v>
      </c>
      <c r="BK399" s="186">
        <f>ROUND(I399*H399,2)</f>
        <v>0</v>
      </c>
      <c r="BL399" s="19" t="s">
        <v>104</v>
      </c>
      <c r="BM399" s="185" t="s">
        <v>535</v>
      </c>
    </row>
    <row r="400" s="2" customFormat="1" ht="44.25" customHeight="1">
      <c r="A400" s="38"/>
      <c r="B400" s="172"/>
      <c r="C400" s="173" t="s">
        <v>365</v>
      </c>
      <c r="D400" s="173" t="s">
        <v>191</v>
      </c>
      <c r="E400" s="174" t="s">
        <v>536</v>
      </c>
      <c r="F400" s="175" t="s">
        <v>537</v>
      </c>
      <c r="G400" s="176" t="s">
        <v>194</v>
      </c>
      <c r="H400" s="177">
        <v>46</v>
      </c>
      <c r="I400" s="178"/>
      <c r="J400" s="179">
        <f>ROUND(I400*H400,2)</f>
        <v>0</v>
      </c>
      <c r="K400" s="180"/>
      <c r="L400" s="39"/>
      <c r="M400" s="181" t="s">
        <v>1</v>
      </c>
      <c r="N400" s="182" t="s">
        <v>38</v>
      </c>
      <c r="O400" s="77"/>
      <c r="P400" s="183">
        <f>O400*H400</f>
        <v>0</v>
      </c>
      <c r="Q400" s="183">
        <v>0</v>
      </c>
      <c r="R400" s="183">
        <f>Q400*H400</f>
        <v>0</v>
      </c>
      <c r="S400" s="183">
        <v>0</v>
      </c>
      <c r="T400" s="18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85" t="s">
        <v>104</v>
      </c>
      <c r="AT400" s="185" t="s">
        <v>191</v>
      </c>
      <c r="AU400" s="185" t="s">
        <v>82</v>
      </c>
      <c r="AY400" s="19" t="s">
        <v>189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9" t="s">
        <v>80</v>
      </c>
      <c r="BK400" s="186">
        <f>ROUND(I400*H400,2)</f>
        <v>0</v>
      </c>
      <c r="BL400" s="19" t="s">
        <v>104</v>
      </c>
      <c r="BM400" s="185" t="s">
        <v>538</v>
      </c>
    </row>
    <row r="401" s="2" customFormat="1" ht="49.05" customHeight="1">
      <c r="A401" s="38"/>
      <c r="B401" s="172"/>
      <c r="C401" s="173" t="s">
        <v>539</v>
      </c>
      <c r="D401" s="173" t="s">
        <v>191</v>
      </c>
      <c r="E401" s="174" t="s">
        <v>540</v>
      </c>
      <c r="F401" s="175" t="s">
        <v>541</v>
      </c>
      <c r="G401" s="176" t="s">
        <v>212</v>
      </c>
      <c r="H401" s="177">
        <v>26.872</v>
      </c>
      <c r="I401" s="178"/>
      <c r="J401" s="179">
        <f>ROUND(I401*H401,2)</f>
        <v>0</v>
      </c>
      <c r="K401" s="180"/>
      <c r="L401" s="39"/>
      <c r="M401" s="181" t="s">
        <v>1</v>
      </c>
      <c r="N401" s="182" t="s">
        <v>38</v>
      </c>
      <c r="O401" s="77"/>
      <c r="P401" s="183">
        <f>O401*H401</f>
        <v>0</v>
      </c>
      <c r="Q401" s="183">
        <v>0</v>
      </c>
      <c r="R401" s="183">
        <f>Q401*H401</f>
        <v>0</v>
      </c>
      <c r="S401" s="183">
        <v>0</v>
      </c>
      <c r="T401" s="18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5" t="s">
        <v>104</v>
      </c>
      <c r="AT401" s="185" t="s">
        <v>191</v>
      </c>
      <c r="AU401" s="185" t="s">
        <v>82</v>
      </c>
      <c r="AY401" s="19" t="s">
        <v>189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9" t="s">
        <v>80</v>
      </c>
      <c r="BK401" s="186">
        <f>ROUND(I401*H401,2)</f>
        <v>0</v>
      </c>
      <c r="BL401" s="19" t="s">
        <v>104</v>
      </c>
      <c r="BM401" s="185" t="s">
        <v>542</v>
      </c>
    </row>
    <row r="402" s="13" customFormat="1">
      <c r="A402" s="13"/>
      <c r="B402" s="187"/>
      <c r="C402" s="13"/>
      <c r="D402" s="188" t="s">
        <v>195</v>
      </c>
      <c r="E402" s="189" t="s">
        <v>1</v>
      </c>
      <c r="F402" s="190" t="s">
        <v>543</v>
      </c>
      <c r="G402" s="13"/>
      <c r="H402" s="189" t="s">
        <v>1</v>
      </c>
      <c r="I402" s="191"/>
      <c r="J402" s="13"/>
      <c r="K402" s="13"/>
      <c r="L402" s="187"/>
      <c r="M402" s="192"/>
      <c r="N402" s="193"/>
      <c r="O402" s="193"/>
      <c r="P402" s="193"/>
      <c r="Q402" s="193"/>
      <c r="R402" s="193"/>
      <c r="S402" s="193"/>
      <c r="T402" s="19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9" t="s">
        <v>195</v>
      </c>
      <c r="AU402" s="189" t="s">
        <v>82</v>
      </c>
      <c r="AV402" s="13" t="s">
        <v>80</v>
      </c>
      <c r="AW402" s="13" t="s">
        <v>30</v>
      </c>
      <c r="AX402" s="13" t="s">
        <v>73</v>
      </c>
      <c r="AY402" s="189" t="s">
        <v>189</v>
      </c>
    </row>
    <row r="403" s="14" customFormat="1">
      <c r="A403" s="14"/>
      <c r="B403" s="195"/>
      <c r="C403" s="14"/>
      <c r="D403" s="188" t="s">
        <v>195</v>
      </c>
      <c r="E403" s="196" t="s">
        <v>1</v>
      </c>
      <c r="F403" s="197" t="s">
        <v>544</v>
      </c>
      <c r="G403" s="14"/>
      <c r="H403" s="198">
        <v>21.606999999999999</v>
      </c>
      <c r="I403" s="199"/>
      <c r="J403" s="14"/>
      <c r="K403" s="14"/>
      <c r="L403" s="195"/>
      <c r="M403" s="200"/>
      <c r="N403" s="201"/>
      <c r="O403" s="201"/>
      <c r="P403" s="201"/>
      <c r="Q403" s="201"/>
      <c r="R403" s="201"/>
      <c r="S403" s="201"/>
      <c r="T403" s="20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6" t="s">
        <v>195</v>
      </c>
      <c r="AU403" s="196" t="s">
        <v>82</v>
      </c>
      <c r="AV403" s="14" t="s">
        <v>82</v>
      </c>
      <c r="AW403" s="14" t="s">
        <v>30</v>
      </c>
      <c r="AX403" s="14" t="s">
        <v>73</v>
      </c>
      <c r="AY403" s="196" t="s">
        <v>189</v>
      </c>
    </row>
    <row r="404" s="14" customFormat="1">
      <c r="A404" s="14"/>
      <c r="B404" s="195"/>
      <c r="C404" s="14"/>
      <c r="D404" s="188" t="s">
        <v>195</v>
      </c>
      <c r="E404" s="196" t="s">
        <v>1</v>
      </c>
      <c r="F404" s="197" t="s">
        <v>545</v>
      </c>
      <c r="G404" s="14"/>
      <c r="H404" s="198">
        <v>0.86699999999999999</v>
      </c>
      <c r="I404" s="199"/>
      <c r="J404" s="14"/>
      <c r="K404" s="14"/>
      <c r="L404" s="195"/>
      <c r="M404" s="200"/>
      <c r="N404" s="201"/>
      <c r="O404" s="201"/>
      <c r="P404" s="201"/>
      <c r="Q404" s="201"/>
      <c r="R404" s="201"/>
      <c r="S404" s="201"/>
      <c r="T404" s="20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6" t="s">
        <v>195</v>
      </c>
      <c r="AU404" s="196" t="s">
        <v>82</v>
      </c>
      <c r="AV404" s="14" t="s">
        <v>82</v>
      </c>
      <c r="AW404" s="14" t="s">
        <v>30</v>
      </c>
      <c r="AX404" s="14" t="s">
        <v>73</v>
      </c>
      <c r="AY404" s="196" t="s">
        <v>189</v>
      </c>
    </row>
    <row r="405" s="13" customFormat="1">
      <c r="A405" s="13"/>
      <c r="B405" s="187"/>
      <c r="C405" s="13"/>
      <c r="D405" s="188" t="s">
        <v>195</v>
      </c>
      <c r="E405" s="189" t="s">
        <v>1</v>
      </c>
      <c r="F405" s="190" t="s">
        <v>546</v>
      </c>
      <c r="G405" s="13"/>
      <c r="H405" s="189" t="s">
        <v>1</v>
      </c>
      <c r="I405" s="191"/>
      <c r="J405" s="13"/>
      <c r="K405" s="13"/>
      <c r="L405" s="187"/>
      <c r="M405" s="192"/>
      <c r="N405" s="193"/>
      <c r="O405" s="193"/>
      <c r="P405" s="193"/>
      <c r="Q405" s="193"/>
      <c r="R405" s="193"/>
      <c r="S405" s="193"/>
      <c r="T405" s="19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89" t="s">
        <v>195</v>
      </c>
      <c r="AU405" s="189" t="s">
        <v>82</v>
      </c>
      <c r="AV405" s="13" t="s">
        <v>80</v>
      </c>
      <c r="AW405" s="13" t="s">
        <v>30</v>
      </c>
      <c r="AX405" s="13" t="s">
        <v>73</v>
      </c>
      <c r="AY405" s="189" t="s">
        <v>189</v>
      </c>
    </row>
    <row r="406" s="14" customFormat="1">
      <c r="A406" s="14"/>
      <c r="B406" s="195"/>
      <c r="C406" s="14"/>
      <c r="D406" s="188" t="s">
        <v>195</v>
      </c>
      <c r="E406" s="196" t="s">
        <v>1</v>
      </c>
      <c r="F406" s="197" t="s">
        <v>547</v>
      </c>
      <c r="G406" s="14"/>
      <c r="H406" s="198">
        <v>0.244</v>
      </c>
      <c r="I406" s="199"/>
      <c r="J406" s="14"/>
      <c r="K406" s="14"/>
      <c r="L406" s="195"/>
      <c r="M406" s="200"/>
      <c r="N406" s="201"/>
      <c r="O406" s="201"/>
      <c r="P406" s="201"/>
      <c r="Q406" s="201"/>
      <c r="R406" s="201"/>
      <c r="S406" s="201"/>
      <c r="T406" s="20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196" t="s">
        <v>195</v>
      </c>
      <c r="AU406" s="196" t="s">
        <v>82</v>
      </c>
      <c r="AV406" s="14" t="s">
        <v>82</v>
      </c>
      <c r="AW406" s="14" t="s">
        <v>30</v>
      </c>
      <c r="AX406" s="14" t="s">
        <v>73</v>
      </c>
      <c r="AY406" s="196" t="s">
        <v>189</v>
      </c>
    </row>
    <row r="407" s="13" customFormat="1">
      <c r="A407" s="13"/>
      <c r="B407" s="187"/>
      <c r="C407" s="13"/>
      <c r="D407" s="188" t="s">
        <v>195</v>
      </c>
      <c r="E407" s="189" t="s">
        <v>1</v>
      </c>
      <c r="F407" s="190" t="s">
        <v>472</v>
      </c>
      <c r="G407" s="13"/>
      <c r="H407" s="189" t="s">
        <v>1</v>
      </c>
      <c r="I407" s="191"/>
      <c r="J407" s="13"/>
      <c r="K407" s="13"/>
      <c r="L407" s="187"/>
      <c r="M407" s="192"/>
      <c r="N407" s="193"/>
      <c r="O407" s="193"/>
      <c r="P407" s="193"/>
      <c r="Q407" s="193"/>
      <c r="R407" s="193"/>
      <c r="S407" s="193"/>
      <c r="T407" s="19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9" t="s">
        <v>195</v>
      </c>
      <c r="AU407" s="189" t="s">
        <v>82</v>
      </c>
      <c r="AV407" s="13" t="s">
        <v>80</v>
      </c>
      <c r="AW407" s="13" t="s">
        <v>30</v>
      </c>
      <c r="AX407" s="13" t="s">
        <v>73</v>
      </c>
      <c r="AY407" s="189" t="s">
        <v>189</v>
      </c>
    </row>
    <row r="408" s="14" customFormat="1">
      <c r="A408" s="14"/>
      <c r="B408" s="195"/>
      <c r="C408" s="14"/>
      <c r="D408" s="188" t="s">
        <v>195</v>
      </c>
      <c r="E408" s="196" t="s">
        <v>1</v>
      </c>
      <c r="F408" s="197" t="s">
        <v>548</v>
      </c>
      <c r="G408" s="14"/>
      <c r="H408" s="198">
        <v>1.0640000000000001</v>
      </c>
      <c r="I408" s="199"/>
      <c r="J408" s="14"/>
      <c r="K408" s="14"/>
      <c r="L408" s="195"/>
      <c r="M408" s="200"/>
      <c r="N408" s="201"/>
      <c r="O408" s="201"/>
      <c r="P408" s="201"/>
      <c r="Q408" s="201"/>
      <c r="R408" s="201"/>
      <c r="S408" s="201"/>
      <c r="T408" s="20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196" t="s">
        <v>195</v>
      </c>
      <c r="AU408" s="196" t="s">
        <v>82</v>
      </c>
      <c r="AV408" s="14" t="s">
        <v>82</v>
      </c>
      <c r="AW408" s="14" t="s">
        <v>30</v>
      </c>
      <c r="AX408" s="14" t="s">
        <v>73</v>
      </c>
      <c r="AY408" s="196" t="s">
        <v>189</v>
      </c>
    </row>
    <row r="409" s="13" customFormat="1">
      <c r="A409" s="13"/>
      <c r="B409" s="187"/>
      <c r="C409" s="13"/>
      <c r="D409" s="188" t="s">
        <v>195</v>
      </c>
      <c r="E409" s="189" t="s">
        <v>1</v>
      </c>
      <c r="F409" s="190" t="s">
        <v>506</v>
      </c>
      <c r="G409" s="13"/>
      <c r="H409" s="189" t="s">
        <v>1</v>
      </c>
      <c r="I409" s="191"/>
      <c r="J409" s="13"/>
      <c r="K409" s="13"/>
      <c r="L409" s="187"/>
      <c r="M409" s="192"/>
      <c r="N409" s="193"/>
      <c r="O409" s="193"/>
      <c r="P409" s="193"/>
      <c r="Q409" s="193"/>
      <c r="R409" s="193"/>
      <c r="S409" s="193"/>
      <c r="T409" s="19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9" t="s">
        <v>195</v>
      </c>
      <c r="AU409" s="189" t="s">
        <v>82</v>
      </c>
      <c r="AV409" s="13" t="s">
        <v>80</v>
      </c>
      <c r="AW409" s="13" t="s">
        <v>30</v>
      </c>
      <c r="AX409" s="13" t="s">
        <v>73</v>
      </c>
      <c r="AY409" s="189" t="s">
        <v>189</v>
      </c>
    </row>
    <row r="410" s="14" customFormat="1">
      <c r="A410" s="14"/>
      <c r="B410" s="195"/>
      <c r="C410" s="14"/>
      <c r="D410" s="188" t="s">
        <v>195</v>
      </c>
      <c r="E410" s="196" t="s">
        <v>1</v>
      </c>
      <c r="F410" s="197" t="s">
        <v>549</v>
      </c>
      <c r="G410" s="14"/>
      <c r="H410" s="198">
        <v>1.3049999999999999</v>
      </c>
      <c r="I410" s="199"/>
      <c r="J410" s="14"/>
      <c r="K410" s="14"/>
      <c r="L410" s="195"/>
      <c r="M410" s="200"/>
      <c r="N410" s="201"/>
      <c r="O410" s="201"/>
      <c r="P410" s="201"/>
      <c r="Q410" s="201"/>
      <c r="R410" s="201"/>
      <c r="S410" s="201"/>
      <c r="T410" s="20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6" t="s">
        <v>195</v>
      </c>
      <c r="AU410" s="196" t="s">
        <v>82</v>
      </c>
      <c r="AV410" s="14" t="s">
        <v>82</v>
      </c>
      <c r="AW410" s="14" t="s">
        <v>30</v>
      </c>
      <c r="AX410" s="14" t="s">
        <v>73</v>
      </c>
      <c r="AY410" s="196" t="s">
        <v>189</v>
      </c>
    </row>
    <row r="411" s="13" customFormat="1">
      <c r="A411" s="13"/>
      <c r="B411" s="187"/>
      <c r="C411" s="13"/>
      <c r="D411" s="188" t="s">
        <v>195</v>
      </c>
      <c r="E411" s="189" t="s">
        <v>1</v>
      </c>
      <c r="F411" s="190" t="s">
        <v>441</v>
      </c>
      <c r="G411" s="13"/>
      <c r="H411" s="189" t="s">
        <v>1</v>
      </c>
      <c r="I411" s="191"/>
      <c r="J411" s="13"/>
      <c r="K411" s="13"/>
      <c r="L411" s="187"/>
      <c r="M411" s="192"/>
      <c r="N411" s="193"/>
      <c r="O411" s="193"/>
      <c r="P411" s="193"/>
      <c r="Q411" s="193"/>
      <c r="R411" s="193"/>
      <c r="S411" s="193"/>
      <c r="T411" s="19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9" t="s">
        <v>195</v>
      </c>
      <c r="AU411" s="189" t="s">
        <v>82</v>
      </c>
      <c r="AV411" s="13" t="s">
        <v>80</v>
      </c>
      <c r="AW411" s="13" t="s">
        <v>30</v>
      </c>
      <c r="AX411" s="13" t="s">
        <v>73</v>
      </c>
      <c r="AY411" s="189" t="s">
        <v>189</v>
      </c>
    </row>
    <row r="412" s="14" customFormat="1">
      <c r="A412" s="14"/>
      <c r="B412" s="195"/>
      <c r="C412" s="14"/>
      <c r="D412" s="188" t="s">
        <v>195</v>
      </c>
      <c r="E412" s="196" t="s">
        <v>1</v>
      </c>
      <c r="F412" s="197" t="s">
        <v>550</v>
      </c>
      <c r="G412" s="14"/>
      <c r="H412" s="198">
        <v>1.7849999999999999</v>
      </c>
      <c r="I412" s="199"/>
      <c r="J412" s="14"/>
      <c r="K412" s="14"/>
      <c r="L412" s="195"/>
      <c r="M412" s="200"/>
      <c r="N412" s="201"/>
      <c r="O412" s="201"/>
      <c r="P412" s="201"/>
      <c r="Q412" s="201"/>
      <c r="R412" s="201"/>
      <c r="S412" s="201"/>
      <c r="T412" s="20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6" t="s">
        <v>195</v>
      </c>
      <c r="AU412" s="196" t="s">
        <v>82</v>
      </c>
      <c r="AV412" s="14" t="s">
        <v>82</v>
      </c>
      <c r="AW412" s="14" t="s">
        <v>30</v>
      </c>
      <c r="AX412" s="14" t="s">
        <v>73</v>
      </c>
      <c r="AY412" s="196" t="s">
        <v>189</v>
      </c>
    </row>
    <row r="413" s="15" customFormat="1">
      <c r="A413" s="15"/>
      <c r="B413" s="203"/>
      <c r="C413" s="15"/>
      <c r="D413" s="188" t="s">
        <v>195</v>
      </c>
      <c r="E413" s="204" t="s">
        <v>1</v>
      </c>
      <c r="F413" s="205" t="s">
        <v>200</v>
      </c>
      <c r="G413" s="15"/>
      <c r="H413" s="206">
        <v>26.872</v>
      </c>
      <c r="I413" s="207"/>
      <c r="J413" s="15"/>
      <c r="K413" s="15"/>
      <c r="L413" s="203"/>
      <c r="M413" s="208"/>
      <c r="N413" s="209"/>
      <c r="O413" s="209"/>
      <c r="P413" s="209"/>
      <c r="Q413" s="209"/>
      <c r="R413" s="209"/>
      <c r="S413" s="209"/>
      <c r="T413" s="210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04" t="s">
        <v>195</v>
      </c>
      <c r="AU413" s="204" t="s">
        <v>82</v>
      </c>
      <c r="AV413" s="15" t="s">
        <v>104</v>
      </c>
      <c r="AW413" s="15" t="s">
        <v>30</v>
      </c>
      <c r="AX413" s="15" t="s">
        <v>80</v>
      </c>
      <c r="AY413" s="204" t="s">
        <v>189</v>
      </c>
    </row>
    <row r="414" s="2" customFormat="1" ht="37.8" customHeight="1">
      <c r="A414" s="38"/>
      <c r="B414" s="172"/>
      <c r="C414" s="173" t="s">
        <v>370</v>
      </c>
      <c r="D414" s="173" t="s">
        <v>191</v>
      </c>
      <c r="E414" s="174" t="s">
        <v>551</v>
      </c>
      <c r="F414" s="175" t="s">
        <v>552</v>
      </c>
      <c r="G414" s="176" t="s">
        <v>553</v>
      </c>
      <c r="H414" s="177">
        <v>12</v>
      </c>
      <c r="I414" s="178"/>
      <c r="J414" s="179">
        <f>ROUND(I414*H414,2)</f>
        <v>0</v>
      </c>
      <c r="K414" s="180"/>
      <c r="L414" s="39"/>
      <c r="M414" s="181" t="s">
        <v>1</v>
      </c>
      <c r="N414" s="182" t="s">
        <v>38</v>
      </c>
      <c r="O414" s="77"/>
      <c r="P414" s="183">
        <f>O414*H414</f>
        <v>0</v>
      </c>
      <c r="Q414" s="183">
        <v>0</v>
      </c>
      <c r="R414" s="183">
        <f>Q414*H414</f>
        <v>0</v>
      </c>
      <c r="S414" s="183">
        <v>0</v>
      </c>
      <c r="T414" s="18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85" t="s">
        <v>104</v>
      </c>
      <c r="AT414" s="185" t="s">
        <v>191</v>
      </c>
      <c r="AU414" s="185" t="s">
        <v>82</v>
      </c>
      <c r="AY414" s="19" t="s">
        <v>189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9" t="s">
        <v>80</v>
      </c>
      <c r="BK414" s="186">
        <f>ROUND(I414*H414,2)</f>
        <v>0</v>
      </c>
      <c r="BL414" s="19" t="s">
        <v>104</v>
      </c>
      <c r="BM414" s="185" t="s">
        <v>554</v>
      </c>
    </row>
    <row r="415" s="2" customFormat="1" ht="55.5" customHeight="1">
      <c r="A415" s="38"/>
      <c r="B415" s="172"/>
      <c r="C415" s="173" t="s">
        <v>555</v>
      </c>
      <c r="D415" s="173" t="s">
        <v>191</v>
      </c>
      <c r="E415" s="174" t="s">
        <v>556</v>
      </c>
      <c r="F415" s="175" t="s">
        <v>557</v>
      </c>
      <c r="G415" s="176" t="s">
        <v>194</v>
      </c>
      <c r="H415" s="177">
        <v>1.95</v>
      </c>
      <c r="I415" s="178"/>
      <c r="J415" s="179">
        <f>ROUND(I415*H415,2)</f>
        <v>0</v>
      </c>
      <c r="K415" s="180"/>
      <c r="L415" s="39"/>
      <c r="M415" s="181" t="s">
        <v>1</v>
      </c>
      <c r="N415" s="182" t="s">
        <v>38</v>
      </c>
      <c r="O415" s="77"/>
      <c r="P415" s="183">
        <f>O415*H415</f>
        <v>0</v>
      </c>
      <c r="Q415" s="183">
        <v>0</v>
      </c>
      <c r="R415" s="183">
        <f>Q415*H415</f>
        <v>0</v>
      </c>
      <c r="S415" s="183">
        <v>0</v>
      </c>
      <c r="T415" s="18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85" t="s">
        <v>104</v>
      </c>
      <c r="AT415" s="185" t="s">
        <v>191</v>
      </c>
      <c r="AU415" s="185" t="s">
        <v>82</v>
      </c>
      <c r="AY415" s="19" t="s">
        <v>189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9" t="s">
        <v>80</v>
      </c>
      <c r="BK415" s="186">
        <f>ROUND(I415*H415,2)</f>
        <v>0</v>
      </c>
      <c r="BL415" s="19" t="s">
        <v>104</v>
      </c>
      <c r="BM415" s="185" t="s">
        <v>558</v>
      </c>
    </row>
    <row r="416" s="13" customFormat="1">
      <c r="A416" s="13"/>
      <c r="B416" s="187"/>
      <c r="C416" s="13"/>
      <c r="D416" s="188" t="s">
        <v>195</v>
      </c>
      <c r="E416" s="189" t="s">
        <v>1</v>
      </c>
      <c r="F416" s="190" t="s">
        <v>559</v>
      </c>
      <c r="G416" s="13"/>
      <c r="H416" s="189" t="s">
        <v>1</v>
      </c>
      <c r="I416" s="191"/>
      <c r="J416" s="13"/>
      <c r="K416" s="13"/>
      <c r="L416" s="187"/>
      <c r="M416" s="192"/>
      <c r="N416" s="193"/>
      <c r="O416" s="193"/>
      <c r="P416" s="193"/>
      <c r="Q416" s="193"/>
      <c r="R416" s="193"/>
      <c r="S416" s="193"/>
      <c r="T416" s="19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9" t="s">
        <v>195</v>
      </c>
      <c r="AU416" s="189" t="s">
        <v>82</v>
      </c>
      <c r="AV416" s="13" t="s">
        <v>80</v>
      </c>
      <c r="AW416" s="13" t="s">
        <v>30</v>
      </c>
      <c r="AX416" s="13" t="s">
        <v>73</v>
      </c>
      <c r="AY416" s="189" t="s">
        <v>189</v>
      </c>
    </row>
    <row r="417" s="13" customFormat="1">
      <c r="A417" s="13"/>
      <c r="B417" s="187"/>
      <c r="C417" s="13"/>
      <c r="D417" s="188" t="s">
        <v>195</v>
      </c>
      <c r="E417" s="189" t="s">
        <v>1</v>
      </c>
      <c r="F417" s="190" t="s">
        <v>327</v>
      </c>
      <c r="G417" s="13"/>
      <c r="H417" s="189" t="s">
        <v>1</v>
      </c>
      <c r="I417" s="191"/>
      <c r="J417" s="13"/>
      <c r="K417" s="13"/>
      <c r="L417" s="187"/>
      <c r="M417" s="192"/>
      <c r="N417" s="193"/>
      <c r="O417" s="193"/>
      <c r="P417" s="193"/>
      <c r="Q417" s="193"/>
      <c r="R417" s="193"/>
      <c r="S417" s="193"/>
      <c r="T417" s="19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9" t="s">
        <v>195</v>
      </c>
      <c r="AU417" s="189" t="s">
        <v>82</v>
      </c>
      <c r="AV417" s="13" t="s">
        <v>80</v>
      </c>
      <c r="AW417" s="13" t="s">
        <v>30</v>
      </c>
      <c r="AX417" s="13" t="s">
        <v>73</v>
      </c>
      <c r="AY417" s="189" t="s">
        <v>189</v>
      </c>
    </row>
    <row r="418" s="14" customFormat="1">
      <c r="A418" s="14"/>
      <c r="B418" s="195"/>
      <c r="C418" s="14"/>
      <c r="D418" s="188" t="s">
        <v>195</v>
      </c>
      <c r="E418" s="196" t="s">
        <v>1</v>
      </c>
      <c r="F418" s="197" t="s">
        <v>560</v>
      </c>
      <c r="G418" s="14"/>
      <c r="H418" s="198">
        <v>0.23899999999999999</v>
      </c>
      <c r="I418" s="199"/>
      <c r="J418" s="14"/>
      <c r="K418" s="14"/>
      <c r="L418" s="195"/>
      <c r="M418" s="200"/>
      <c r="N418" s="201"/>
      <c r="O418" s="201"/>
      <c r="P418" s="201"/>
      <c r="Q418" s="201"/>
      <c r="R418" s="201"/>
      <c r="S418" s="201"/>
      <c r="T418" s="20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6" t="s">
        <v>195</v>
      </c>
      <c r="AU418" s="196" t="s">
        <v>82</v>
      </c>
      <c r="AV418" s="14" t="s">
        <v>82</v>
      </c>
      <c r="AW418" s="14" t="s">
        <v>30</v>
      </c>
      <c r="AX418" s="14" t="s">
        <v>73</v>
      </c>
      <c r="AY418" s="196" t="s">
        <v>189</v>
      </c>
    </row>
    <row r="419" s="13" customFormat="1">
      <c r="A419" s="13"/>
      <c r="B419" s="187"/>
      <c r="C419" s="13"/>
      <c r="D419" s="188" t="s">
        <v>195</v>
      </c>
      <c r="E419" s="189" t="s">
        <v>1</v>
      </c>
      <c r="F419" s="190" t="s">
        <v>561</v>
      </c>
      <c r="G419" s="13"/>
      <c r="H419" s="189" t="s">
        <v>1</v>
      </c>
      <c r="I419" s="191"/>
      <c r="J419" s="13"/>
      <c r="K419" s="13"/>
      <c r="L419" s="187"/>
      <c r="M419" s="192"/>
      <c r="N419" s="193"/>
      <c r="O419" s="193"/>
      <c r="P419" s="193"/>
      <c r="Q419" s="193"/>
      <c r="R419" s="193"/>
      <c r="S419" s="193"/>
      <c r="T419" s="19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9" t="s">
        <v>195</v>
      </c>
      <c r="AU419" s="189" t="s">
        <v>82</v>
      </c>
      <c r="AV419" s="13" t="s">
        <v>80</v>
      </c>
      <c r="AW419" s="13" t="s">
        <v>30</v>
      </c>
      <c r="AX419" s="13" t="s">
        <v>73</v>
      </c>
      <c r="AY419" s="189" t="s">
        <v>189</v>
      </c>
    </row>
    <row r="420" s="14" customFormat="1">
      <c r="A420" s="14"/>
      <c r="B420" s="195"/>
      <c r="C420" s="14"/>
      <c r="D420" s="188" t="s">
        <v>195</v>
      </c>
      <c r="E420" s="196" t="s">
        <v>1</v>
      </c>
      <c r="F420" s="197" t="s">
        <v>562</v>
      </c>
      <c r="G420" s="14"/>
      <c r="H420" s="198">
        <v>0.45900000000000002</v>
      </c>
      <c r="I420" s="199"/>
      <c r="J420" s="14"/>
      <c r="K420" s="14"/>
      <c r="L420" s="195"/>
      <c r="M420" s="200"/>
      <c r="N420" s="201"/>
      <c r="O420" s="201"/>
      <c r="P420" s="201"/>
      <c r="Q420" s="201"/>
      <c r="R420" s="201"/>
      <c r="S420" s="201"/>
      <c r="T420" s="20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6" t="s">
        <v>195</v>
      </c>
      <c r="AU420" s="196" t="s">
        <v>82</v>
      </c>
      <c r="AV420" s="14" t="s">
        <v>82</v>
      </c>
      <c r="AW420" s="14" t="s">
        <v>30</v>
      </c>
      <c r="AX420" s="14" t="s">
        <v>73</v>
      </c>
      <c r="AY420" s="196" t="s">
        <v>189</v>
      </c>
    </row>
    <row r="421" s="16" customFormat="1">
      <c r="A421" s="16"/>
      <c r="B421" s="211"/>
      <c r="C421" s="16"/>
      <c r="D421" s="188" t="s">
        <v>195</v>
      </c>
      <c r="E421" s="212" t="s">
        <v>1</v>
      </c>
      <c r="F421" s="213" t="s">
        <v>243</v>
      </c>
      <c r="G421" s="16"/>
      <c r="H421" s="214">
        <v>0.69799999999999995</v>
      </c>
      <c r="I421" s="215"/>
      <c r="J421" s="16"/>
      <c r="K421" s="16"/>
      <c r="L421" s="211"/>
      <c r="M421" s="216"/>
      <c r="N421" s="217"/>
      <c r="O421" s="217"/>
      <c r="P421" s="217"/>
      <c r="Q421" s="217"/>
      <c r="R421" s="217"/>
      <c r="S421" s="217"/>
      <c r="T421" s="218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12" t="s">
        <v>195</v>
      </c>
      <c r="AU421" s="212" t="s">
        <v>82</v>
      </c>
      <c r="AV421" s="16" t="s">
        <v>101</v>
      </c>
      <c r="AW421" s="16" t="s">
        <v>30</v>
      </c>
      <c r="AX421" s="16" t="s">
        <v>73</v>
      </c>
      <c r="AY421" s="212" t="s">
        <v>189</v>
      </c>
    </row>
    <row r="422" s="13" customFormat="1">
      <c r="A422" s="13"/>
      <c r="B422" s="187"/>
      <c r="C422" s="13"/>
      <c r="D422" s="188" t="s">
        <v>195</v>
      </c>
      <c r="E422" s="189" t="s">
        <v>1</v>
      </c>
      <c r="F422" s="190" t="s">
        <v>563</v>
      </c>
      <c r="G422" s="13"/>
      <c r="H422" s="189" t="s">
        <v>1</v>
      </c>
      <c r="I422" s="191"/>
      <c r="J422" s="13"/>
      <c r="K422" s="13"/>
      <c r="L422" s="187"/>
      <c r="M422" s="192"/>
      <c r="N422" s="193"/>
      <c r="O422" s="193"/>
      <c r="P422" s="193"/>
      <c r="Q422" s="193"/>
      <c r="R422" s="193"/>
      <c r="S422" s="193"/>
      <c r="T422" s="19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9" t="s">
        <v>195</v>
      </c>
      <c r="AU422" s="189" t="s">
        <v>82</v>
      </c>
      <c r="AV422" s="13" t="s">
        <v>80</v>
      </c>
      <c r="AW422" s="13" t="s">
        <v>30</v>
      </c>
      <c r="AX422" s="13" t="s">
        <v>73</v>
      </c>
      <c r="AY422" s="189" t="s">
        <v>189</v>
      </c>
    </row>
    <row r="423" s="14" customFormat="1">
      <c r="A423" s="14"/>
      <c r="B423" s="195"/>
      <c r="C423" s="14"/>
      <c r="D423" s="188" t="s">
        <v>195</v>
      </c>
      <c r="E423" s="196" t="s">
        <v>1</v>
      </c>
      <c r="F423" s="197" t="s">
        <v>564</v>
      </c>
      <c r="G423" s="14"/>
      <c r="H423" s="198">
        <v>0.39200000000000002</v>
      </c>
      <c r="I423" s="199"/>
      <c r="J423" s="14"/>
      <c r="K423" s="14"/>
      <c r="L423" s="195"/>
      <c r="M423" s="200"/>
      <c r="N423" s="201"/>
      <c r="O423" s="201"/>
      <c r="P423" s="201"/>
      <c r="Q423" s="201"/>
      <c r="R423" s="201"/>
      <c r="S423" s="201"/>
      <c r="T423" s="20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196" t="s">
        <v>195</v>
      </c>
      <c r="AU423" s="196" t="s">
        <v>82</v>
      </c>
      <c r="AV423" s="14" t="s">
        <v>82</v>
      </c>
      <c r="AW423" s="14" t="s">
        <v>30</v>
      </c>
      <c r="AX423" s="14" t="s">
        <v>73</v>
      </c>
      <c r="AY423" s="196" t="s">
        <v>189</v>
      </c>
    </row>
    <row r="424" s="13" customFormat="1">
      <c r="A424" s="13"/>
      <c r="B424" s="187"/>
      <c r="C424" s="13"/>
      <c r="D424" s="188" t="s">
        <v>195</v>
      </c>
      <c r="E424" s="189" t="s">
        <v>1</v>
      </c>
      <c r="F424" s="190" t="s">
        <v>565</v>
      </c>
      <c r="G424" s="13"/>
      <c r="H424" s="189" t="s">
        <v>1</v>
      </c>
      <c r="I424" s="191"/>
      <c r="J424" s="13"/>
      <c r="K424" s="13"/>
      <c r="L424" s="187"/>
      <c r="M424" s="192"/>
      <c r="N424" s="193"/>
      <c r="O424" s="193"/>
      <c r="P424" s="193"/>
      <c r="Q424" s="193"/>
      <c r="R424" s="193"/>
      <c r="S424" s="193"/>
      <c r="T424" s="19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9" t="s">
        <v>195</v>
      </c>
      <c r="AU424" s="189" t="s">
        <v>82</v>
      </c>
      <c r="AV424" s="13" t="s">
        <v>80</v>
      </c>
      <c r="AW424" s="13" t="s">
        <v>30</v>
      </c>
      <c r="AX424" s="13" t="s">
        <v>73</v>
      </c>
      <c r="AY424" s="189" t="s">
        <v>189</v>
      </c>
    </row>
    <row r="425" s="14" customFormat="1">
      <c r="A425" s="14"/>
      <c r="B425" s="195"/>
      <c r="C425" s="14"/>
      <c r="D425" s="188" t="s">
        <v>195</v>
      </c>
      <c r="E425" s="196" t="s">
        <v>1</v>
      </c>
      <c r="F425" s="197" t="s">
        <v>566</v>
      </c>
      <c r="G425" s="14"/>
      <c r="H425" s="198">
        <v>0.56499999999999995</v>
      </c>
      <c r="I425" s="199"/>
      <c r="J425" s="14"/>
      <c r="K425" s="14"/>
      <c r="L425" s="195"/>
      <c r="M425" s="200"/>
      <c r="N425" s="201"/>
      <c r="O425" s="201"/>
      <c r="P425" s="201"/>
      <c r="Q425" s="201"/>
      <c r="R425" s="201"/>
      <c r="S425" s="201"/>
      <c r="T425" s="20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196" t="s">
        <v>195</v>
      </c>
      <c r="AU425" s="196" t="s">
        <v>82</v>
      </c>
      <c r="AV425" s="14" t="s">
        <v>82</v>
      </c>
      <c r="AW425" s="14" t="s">
        <v>30</v>
      </c>
      <c r="AX425" s="14" t="s">
        <v>73</v>
      </c>
      <c r="AY425" s="196" t="s">
        <v>189</v>
      </c>
    </row>
    <row r="426" s="14" customFormat="1">
      <c r="A426" s="14"/>
      <c r="B426" s="195"/>
      <c r="C426" s="14"/>
      <c r="D426" s="188" t="s">
        <v>195</v>
      </c>
      <c r="E426" s="196" t="s">
        <v>1</v>
      </c>
      <c r="F426" s="197" t="s">
        <v>567</v>
      </c>
      <c r="G426" s="14"/>
      <c r="H426" s="198">
        <v>0.29499999999999998</v>
      </c>
      <c r="I426" s="199"/>
      <c r="J426" s="14"/>
      <c r="K426" s="14"/>
      <c r="L426" s="195"/>
      <c r="M426" s="200"/>
      <c r="N426" s="201"/>
      <c r="O426" s="201"/>
      <c r="P426" s="201"/>
      <c r="Q426" s="201"/>
      <c r="R426" s="201"/>
      <c r="S426" s="201"/>
      <c r="T426" s="20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196" t="s">
        <v>195</v>
      </c>
      <c r="AU426" s="196" t="s">
        <v>82</v>
      </c>
      <c r="AV426" s="14" t="s">
        <v>82</v>
      </c>
      <c r="AW426" s="14" t="s">
        <v>30</v>
      </c>
      <c r="AX426" s="14" t="s">
        <v>73</v>
      </c>
      <c r="AY426" s="196" t="s">
        <v>189</v>
      </c>
    </row>
    <row r="427" s="16" customFormat="1">
      <c r="A427" s="16"/>
      <c r="B427" s="211"/>
      <c r="C427" s="16"/>
      <c r="D427" s="188" t="s">
        <v>195</v>
      </c>
      <c r="E427" s="212" t="s">
        <v>1</v>
      </c>
      <c r="F427" s="213" t="s">
        <v>243</v>
      </c>
      <c r="G427" s="16"/>
      <c r="H427" s="214">
        <v>1.252</v>
      </c>
      <c r="I427" s="215"/>
      <c r="J427" s="16"/>
      <c r="K427" s="16"/>
      <c r="L427" s="211"/>
      <c r="M427" s="216"/>
      <c r="N427" s="217"/>
      <c r="O427" s="217"/>
      <c r="P427" s="217"/>
      <c r="Q427" s="217"/>
      <c r="R427" s="217"/>
      <c r="S427" s="217"/>
      <c r="T427" s="218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12" t="s">
        <v>195</v>
      </c>
      <c r="AU427" s="212" t="s">
        <v>82</v>
      </c>
      <c r="AV427" s="16" t="s">
        <v>101</v>
      </c>
      <c r="AW427" s="16" t="s">
        <v>30</v>
      </c>
      <c r="AX427" s="16" t="s">
        <v>73</v>
      </c>
      <c r="AY427" s="212" t="s">
        <v>189</v>
      </c>
    </row>
    <row r="428" s="15" customFormat="1">
      <c r="A428" s="15"/>
      <c r="B428" s="203"/>
      <c r="C428" s="15"/>
      <c r="D428" s="188" t="s">
        <v>195</v>
      </c>
      <c r="E428" s="204" t="s">
        <v>1</v>
      </c>
      <c r="F428" s="205" t="s">
        <v>200</v>
      </c>
      <c r="G428" s="15"/>
      <c r="H428" s="206">
        <v>1.9499999999999997</v>
      </c>
      <c r="I428" s="207"/>
      <c r="J428" s="15"/>
      <c r="K428" s="15"/>
      <c r="L428" s="203"/>
      <c r="M428" s="208"/>
      <c r="N428" s="209"/>
      <c r="O428" s="209"/>
      <c r="P428" s="209"/>
      <c r="Q428" s="209"/>
      <c r="R428" s="209"/>
      <c r="S428" s="209"/>
      <c r="T428" s="210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04" t="s">
        <v>195</v>
      </c>
      <c r="AU428" s="204" t="s">
        <v>82</v>
      </c>
      <c r="AV428" s="15" t="s">
        <v>104</v>
      </c>
      <c r="AW428" s="15" t="s">
        <v>30</v>
      </c>
      <c r="AX428" s="15" t="s">
        <v>80</v>
      </c>
      <c r="AY428" s="204" t="s">
        <v>189</v>
      </c>
    </row>
    <row r="429" s="2" customFormat="1" ht="16.5" customHeight="1">
      <c r="A429" s="38"/>
      <c r="B429" s="172"/>
      <c r="C429" s="173" t="s">
        <v>373</v>
      </c>
      <c r="D429" s="173" t="s">
        <v>191</v>
      </c>
      <c r="E429" s="174" t="s">
        <v>568</v>
      </c>
      <c r="F429" s="175" t="s">
        <v>569</v>
      </c>
      <c r="G429" s="176" t="s">
        <v>223</v>
      </c>
      <c r="H429" s="177">
        <v>20.196999999999999</v>
      </c>
      <c r="I429" s="178"/>
      <c r="J429" s="179">
        <f>ROUND(I429*H429,2)</f>
        <v>0</v>
      </c>
      <c r="K429" s="180"/>
      <c r="L429" s="39"/>
      <c r="M429" s="181" t="s">
        <v>1</v>
      </c>
      <c r="N429" s="182" t="s">
        <v>38</v>
      </c>
      <c r="O429" s="77"/>
      <c r="P429" s="183">
        <f>O429*H429</f>
        <v>0</v>
      </c>
      <c r="Q429" s="183">
        <v>0</v>
      </c>
      <c r="R429" s="183">
        <f>Q429*H429</f>
        <v>0</v>
      </c>
      <c r="S429" s="183">
        <v>0</v>
      </c>
      <c r="T429" s="184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85" t="s">
        <v>104</v>
      </c>
      <c r="AT429" s="185" t="s">
        <v>191</v>
      </c>
      <c r="AU429" s="185" t="s">
        <v>82</v>
      </c>
      <c r="AY429" s="19" t="s">
        <v>189</v>
      </c>
      <c r="BE429" s="186">
        <f>IF(N429="základní",J429,0)</f>
        <v>0</v>
      </c>
      <c r="BF429" s="186">
        <f>IF(N429="snížená",J429,0)</f>
        <v>0</v>
      </c>
      <c r="BG429" s="186">
        <f>IF(N429="zákl. přenesená",J429,0)</f>
        <v>0</v>
      </c>
      <c r="BH429" s="186">
        <f>IF(N429="sníž. přenesená",J429,0)</f>
        <v>0</v>
      </c>
      <c r="BI429" s="186">
        <f>IF(N429="nulová",J429,0)</f>
        <v>0</v>
      </c>
      <c r="BJ429" s="19" t="s">
        <v>80</v>
      </c>
      <c r="BK429" s="186">
        <f>ROUND(I429*H429,2)</f>
        <v>0</v>
      </c>
      <c r="BL429" s="19" t="s">
        <v>104</v>
      </c>
      <c r="BM429" s="185" t="s">
        <v>570</v>
      </c>
    </row>
    <row r="430" s="14" customFormat="1">
      <c r="A430" s="14"/>
      <c r="B430" s="195"/>
      <c r="C430" s="14"/>
      <c r="D430" s="188" t="s">
        <v>195</v>
      </c>
      <c r="E430" s="196" t="s">
        <v>1</v>
      </c>
      <c r="F430" s="197" t="s">
        <v>571</v>
      </c>
      <c r="G430" s="14"/>
      <c r="H430" s="198">
        <v>5.8949999999999996</v>
      </c>
      <c r="I430" s="199"/>
      <c r="J430" s="14"/>
      <c r="K430" s="14"/>
      <c r="L430" s="195"/>
      <c r="M430" s="200"/>
      <c r="N430" s="201"/>
      <c r="O430" s="201"/>
      <c r="P430" s="201"/>
      <c r="Q430" s="201"/>
      <c r="R430" s="201"/>
      <c r="S430" s="201"/>
      <c r="T430" s="20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6" t="s">
        <v>195</v>
      </c>
      <c r="AU430" s="196" t="s">
        <v>82</v>
      </c>
      <c r="AV430" s="14" t="s">
        <v>82</v>
      </c>
      <c r="AW430" s="14" t="s">
        <v>30</v>
      </c>
      <c r="AX430" s="14" t="s">
        <v>73</v>
      </c>
      <c r="AY430" s="196" t="s">
        <v>189</v>
      </c>
    </row>
    <row r="431" s="14" customFormat="1">
      <c r="A431" s="14"/>
      <c r="B431" s="195"/>
      <c r="C431" s="14"/>
      <c r="D431" s="188" t="s">
        <v>195</v>
      </c>
      <c r="E431" s="196" t="s">
        <v>1</v>
      </c>
      <c r="F431" s="197" t="s">
        <v>572</v>
      </c>
      <c r="G431" s="14"/>
      <c r="H431" s="198">
        <v>5.2290000000000001</v>
      </c>
      <c r="I431" s="199"/>
      <c r="J431" s="14"/>
      <c r="K431" s="14"/>
      <c r="L431" s="195"/>
      <c r="M431" s="200"/>
      <c r="N431" s="201"/>
      <c r="O431" s="201"/>
      <c r="P431" s="201"/>
      <c r="Q431" s="201"/>
      <c r="R431" s="201"/>
      <c r="S431" s="201"/>
      <c r="T431" s="20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196" t="s">
        <v>195</v>
      </c>
      <c r="AU431" s="196" t="s">
        <v>82</v>
      </c>
      <c r="AV431" s="14" t="s">
        <v>82</v>
      </c>
      <c r="AW431" s="14" t="s">
        <v>30</v>
      </c>
      <c r="AX431" s="14" t="s">
        <v>73</v>
      </c>
      <c r="AY431" s="196" t="s">
        <v>189</v>
      </c>
    </row>
    <row r="432" s="14" customFormat="1">
      <c r="A432" s="14"/>
      <c r="B432" s="195"/>
      <c r="C432" s="14"/>
      <c r="D432" s="188" t="s">
        <v>195</v>
      </c>
      <c r="E432" s="196" t="s">
        <v>1</v>
      </c>
      <c r="F432" s="197" t="s">
        <v>573</v>
      </c>
      <c r="G432" s="14"/>
      <c r="H432" s="198">
        <v>3.734</v>
      </c>
      <c r="I432" s="199"/>
      <c r="J432" s="14"/>
      <c r="K432" s="14"/>
      <c r="L432" s="195"/>
      <c r="M432" s="200"/>
      <c r="N432" s="201"/>
      <c r="O432" s="201"/>
      <c r="P432" s="201"/>
      <c r="Q432" s="201"/>
      <c r="R432" s="201"/>
      <c r="S432" s="201"/>
      <c r="T432" s="20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6" t="s">
        <v>195</v>
      </c>
      <c r="AU432" s="196" t="s">
        <v>82</v>
      </c>
      <c r="AV432" s="14" t="s">
        <v>82</v>
      </c>
      <c r="AW432" s="14" t="s">
        <v>30</v>
      </c>
      <c r="AX432" s="14" t="s">
        <v>73</v>
      </c>
      <c r="AY432" s="196" t="s">
        <v>189</v>
      </c>
    </row>
    <row r="433" s="14" customFormat="1">
      <c r="A433" s="14"/>
      <c r="B433" s="195"/>
      <c r="C433" s="14"/>
      <c r="D433" s="188" t="s">
        <v>195</v>
      </c>
      <c r="E433" s="196" t="s">
        <v>1</v>
      </c>
      <c r="F433" s="197" t="s">
        <v>574</v>
      </c>
      <c r="G433" s="14"/>
      <c r="H433" s="198">
        <v>2.948</v>
      </c>
      <c r="I433" s="199"/>
      <c r="J433" s="14"/>
      <c r="K433" s="14"/>
      <c r="L433" s="195"/>
      <c r="M433" s="200"/>
      <c r="N433" s="201"/>
      <c r="O433" s="201"/>
      <c r="P433" s="201"/>
      <c r="Q433" s="201"/>
      <c r="R433" s="201"/>
      <c r="S433" s="201"/>
      <c r="T433" s="20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6" t="s">
        <v>195</v>
      </c>
      <c r="AU433" s="196" t="s">
        <v>82</v>
      </c>
      <c r="AV433" s="14" t="s">
        <v>82</v>
      </c>
      <c r="AW433" s="14" t="s">
        <v>30</v>
      </c>
      <c r="AX433" s="14" t="s">
        <v>73</v>
      </c>
      <c r="AY433" s="196" t="s">
        <v>189</v>
      </c>
    </row>
    <row r="434" s="14" customFormat="1">
      <c r="A434" s="14"/>
      <c r="B434" s="195"/>
      <c r="C434" s="14"/>
      <c r="D434" s="188" t="s">
        <v>195</v>
      </c>
      <c r="E434" s="196" t="s">
        <v>1</v>
      </c>
      <c r="F434" s="197" t="s">
        <v>575</v>
      </c>
      <c r="G434" s="14"/>
      <c r="H434" s="198">
        <v>2.391</v>
      </c>
      <c r="I434" s="199"/>
      <c r="J434" s="14"/>
      <c r="K434" s="14"/>
      <c r="L434" s="195"/>
      <c r="M434" s="200"/>
      <c r="N434" s="201"/>
      <c r="O434" s="201"/>
      <c r="P434" s="201"/>
      <c r="Q434" s="201"/>
      <c r="R434" s="201"/>
      <c r="S434" s="201"/>
      <c r="T434" s="20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6" t="s">
        <v>195</v>
      </c>
      <c r="AU434" s="196" t="s">
        <v>82</v>
      </c>
      <c r="AV434" s="14" t="s">
        <v>82</v>
      </c>
      <c r="AW434" s="14" t="s">
        <v>30</v>
      </c>
      <c r="AX434" s="14" t="s">
        <v>73</v>
      </c>
      <c r="AY434" s="196" t="s">
        <v>189</v>
      </c>
    </row>
    <row r="435" s="15" customFormat="1">
      <c r="A435" s="15"/>
      <c r="B435" s="203"/>
      <c r="C435" s="15"/>
      <c r="D435" s="188" t="s">
        <v>195</v>
      </c>
      <c r="E435" s="204" t="s">
        <v>1</v>
      </c>
      <c r="F435" s="205" t="s">
        <v>200</v>
      </c>
      <c r="G435" s="15"/>
      <c r="H435" s="206">
        <v>20.196999999999996</v>
      </c>
      <c r="I435" s="207"/>
      <c r="J435" s="15"/>
      <c r="K435" s="15"/>
      <c r="L435" s="203"/>
      <c r="M435" s="208"/>
      <c r="N435" s="209"/>
      <c r="O435" s="209"/>
      <c r="P435" s="209"/>
      <c r="Q435" s="209"/>
      <c r="R435" s="209"/>
      <c r="S435" s="209"/>
      <c r="T435" s="210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04" t="s">
        <v>195</v>
      </c>
      <c r="AU435" s="204" t="s">
        <v>82</v>
      </c>
      <c r="AV435" s="15" t="s">
        <v>104</v>
      </c>
      <c r="AW435" s="15" t="s">
        <v>30</v>
      </c>
      <c r="AX435" s="15" t="s">
        <v>80</v>
      </c>
      <c r="AY435" s="204" t="s">
        <v>189</v>
      </c>
    </row>
    <row r="436" s="2" customFormat="1" ht="16.5" customHeight="1">
      <c r="A436" s="38"/>
      <c r="B436" s="172"/>
      <c r="C436" s="173" t="s">
        <v>576</v>
      </c>
      <c r="D436" s="173" t="s">
        <v>191</v>
      </c>
      <c r="E436" s="174" t="s">
        <v>577</v>
      </c>
      <c r="F436" s="175" t="s">
        <v>578</v>
      </c>
      <c r="G436" s="176" t="s">
        <v>223</v>
      </c>
      <c r="H436" s="177">
        <v>17.806000000000001</v>
      </c>
      <c r="I436" s="178"/>
      <c r="J436" s="179">
        <f>ROUND(I436*H436,2)</f>
        <v>0</v>
      </c>
      <c r="K436" s="180"/>
      <c r="L436" s="39"/>
      <c r="M436" s="181" t="s">
        <v>1</v>
      </c>
      <c r="N436" s="182" t="s">
        <v>38</v>
      </c>
      <c r="O436" s="77"/>
      <c r="P436" s="183">
        <f>O436*H436</f>
        <v>0</v>
      </c>
      <c r="Q436" s="183">
        <v>0</v>
      </c>
      <c r="R436" s="183">
        <f>Q436*H436</f>
        <v>0</v>
      </c>
      <c r="S436" s="183">
        <v>0</v>
      </c>
      <c r="T436" s="18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185" t="s">
        <v>104</v>
      </c>
      <c r="AT436" s="185" t="s">
        <v>191</v>
      </c>
      <c r="AU436" s="185" t="s">
        <v>82</v>
      </c>
      <c r="AY436" s="19" t="s">
        <v>189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9" t="s">
        <v>80</v>
      </c>
      <c r="BK436" s="186">
        <f>ROUND(I436*H436,2)</f>
        <v>0</v>
      </c>
      <c r="BL436" s="19" t="s">
        <v>104</v>
      </c>
      <c r="BM436" s="185" t="s">
        <v>579</v>
      </c>
    </row>
    <row r="437" s="2" customFormat="1" ht="33" customHeight="1">
      <c r="A437" s="38"/>
      <c r="B437" s="172"/>
      <c r="C437" s="173" t="s">
        <v>377</v>
      </c>
      <c r="D437" s="173" t="s">
        <v>191</v>
      </c>
      <c r="E437" s="174" t="s">
        <v>580</v>
      </c>
      <c r="F437" s="175" t="s">
        <v>581</v>
      </c>
      <c r="G437" s="176" t="s">
        <v>223</v>
      </c>
      <c r="H437" s="177">
        <v>0.89500000000000002</v>
      </c>
      <c r="I437" s="178"/>
      <c r="J437" s="179">
        <f>ROUND(I437*H437,2)</f>
        <v>0</v>
      </c>
      <c r="K437" s="180"/>
      <c r="L437" s="39"/>
      <c r="M437" s="181" t="s">
        <v>1</v>
      </c>
      <c r="N437" s="182" t="s">
        <v>38</v>
      </c>
      <c r="O437" s="77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85" t="s">
        <v>104</v>
      </c>
      <c r="AT437" s="185" t="s">
        <v>191</v>
      </c>
      <c r="AU437" s="185" t="s">
        <v>82</v>
      </c>
      <c r="AY437" s="19" t="s">
        <v>189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9" t="s">
        <v>80</v>
      </c>
      <c r="BK437" s="186">
        <f>ROUND(I437*H437,2)</f>
        <v>0</v>
      </c>
      <c r="BL437" s="19" t="s">
        <v>104</v>
      </c>
      <c r="BM437" s="185" t="s">
        <v>582</v>
      </c>
    </row>
    <row r="438" s="2" customFormat="1" ht="44.25" customHeight="1">
      <c r="A438" s="38"/>
      <c r="B438" s="172"/>
      <c r="C438" s="173" t="s">
        <v>583</v>
      </c>
      <c r="D438" s="173" t="s">
        <v>191</v>
      </c>
      <c r="E438" s="174" t="s">
        <v>584</v>
      </c>
      <c r="F438" s="175" t="s">
        <v>585</v>
      </c>
      <c r="G438" s="176" t="s">
        <v>228</v>
      </c>
      <c r="H438" s="177">
        <v>73.430000000000007</v>
      </c>
      <c r="I438" s="178"/>
      <c r="J438" s="179">
        <f>ROUND(I438*H438,2)</f>
        <v>0</v>
      </c>
      <c r="K438" s="180"/>
      <c r="L438" s="39"/>
      <c r="M438" s="181" t="s">
        <v>1</v>
      </c>
      <c r="N438" s="182" t="s">
        <v>38</v>
      </c>
      <c r="O438" s="77"/>
      <c r="P438" s="183">
        <f>O438*H438</f>
        <v>0</v>
      </c>
      <c r="Q438" s="183">
        <v>0</v>
      </c>
      <c r="R438" s="183">
        <f>Q438*H438</f>
        <v>0</v>
      </c>
      <c r="S438" s="183">
        <v>0</v>
      </c>
      <c r="T438" s="18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185" t="s">
        <v>104</v>
      </c>
      <c r="AT438" s="185" t="s">
        <v>191</v>
      </c>
      <c r="AU438" s="185" t="s">
        <v>82</v>
      </c>
      <c r="AY438" s="19" t="s">
        <v>189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9" t="s">
        <v>80</v>
      </c>
      <c r="BK438" s="186">
        <f>ROUND(I438*H438,2)</f>
        <v>0</v>
      </c>
      <c r="BL438" s="19" t="s">
        <v>104</v>
      </c>
      <c r="BM438" s="185" t="s">
        <v>586</v>
      </c>
    </row>
    <row r="439" s="14" customFormat="1">
      <c r="A439" s="14"/>
      <c r="B439" s="195"/>
      <c r="C439" s="14"/>
      <c r="D439" s="188" t="s">
        <v>195</v>
      </c>
      <c r="E439" s="196" t="s">
        <v>1</v>
      </c>
      <c r="F439" s="197" t="s">
        <v>587</v>
      </c>
      <c r="G439" s="14"/>
      <c r="H439" s="198">
        <v>15.73</v>
      </c>
      <c r="I439" s="199"/>
      <c r="J439" s="14"/>
      <c r="K439" s="14"/>
      <c r="L439" s="195"/>
      <c r="M439" s="200"/>
      <c r="N439" s="201"/>
      <c r="O439" s="201"/>
      <c r="P439" s="201"/>
      <c r="Q439" s="201"/>
      <c r="R439" s="201"/>
      <c r="S439" s="201"/>
      <c r="T439" s="20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196" t="s">
        <v>195</v>
      </c>
      <c r="AU439" s="196" t="s">
        <v>82</v>
      </c>
      <c r="AV439" s="14" t="s">
        <v>82</v>
      </c>
      <c r="AW439" s="14" t="s">
        <v>30</v>
      </c>
      <c r="AX439" s="14" t="s">
        <v>73</v>
      </c>
      <c r="AY439" s="196" t="s">
        <v>189</v>
      </c>
    </row>
    <row r="440" s="14" customFormat="1">
      <c r="A440" s="14"/>
      <c r="B440" s="195"/>
      <c r="C440" s="14"/>
      <c r="D440" s="188" t="s">
        <v>195</v>
      </c>
      <c r="E440" s="196" t="s">
        <v>1</v>
      </c>
      <c r="F440" s="197" t="s">
        <v>588</v>
      </c>
      <c r="G440" s="14"/>
      <c r="H440" s="198">
        <v>16.899999999999999</v>
      </c>
      <c r="I440" s="199"/>
      <c r="J440" s="14"/>
      <c r="K440" s="14"/>
      <c r="L440" s="195"/>
      <c r="M440" s="200"/>
      <c r="N440" s="201"/>
      <c r="O440" s="201"/>
      <c r="P440" s="201"/>
      <c r="Q440" s="201"/>
      <c r="R440" s="201"/>
      <c r="S440" s="201"/>
      <c r="T440" s="20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196" t="s">
        <v>195</v>
      </c>
      <c r="AU440" s="196" t="s">
        <v>82</v>
      </c>
      <c r="AV440" s="14" t="s">
        <v>82</v>
      </c>
      <c r="AW440" s="14" t="s">
        <v>30</v>
      </c>
      <c r="AX440" s="14" t="s">
        <v>73</v>
      </c>
      <c r="AY440" s="196" t="s">
        <v>189</v>
      </c>
    </row>
    <row r="441" s="14" customFormat="1">
      <c r="A441" s="14"/>
      <c r="B441" s="195"/>
      <c r="C441" s="14"/>
      <c r="D441" s="188" t="s">
        <v>195</v>
      </c>
      <c r="E441" s="196" t="s">
        <v>1</v>
      </c>
      <c r="F441" s="197" t="s">
        <v>589</v>
      </c>
      <c r="G441" s="14"/>
      <c r="H441" s="198">
        <v>40.799999999999997</v>
      </c>
      <c r="I441" s="199"/>
      <c r="J441" s="14"/>
      <c r="K441" s="14"/>
      <c r="L441" s="195"/>
      <c r="M441" s="200"/>
      <c r="N441" s="201"/>
      <c r="O441" s="201"/>
      <c r="P441" s="201"/>
      <c r="Q441" s="201"/>
      <c r="R441" s="201"/>
      <c r="S441" s="201"/>
      <c r="T441" s="20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196" t="s">
        <v>195</v>
      </c>
      <c r="AU441" s="196" t="s">
        <v>82</v>
      </c>
      <c r="AV441" s="14" t="s">
        <v>82</v>
      </c>
      <c r="AW441" s="14" t="s">
        <v>30</v>
      </c>
      <c r="AX441" s="14" t="s">
        <v>73</v>
      </c>
      <c r="AY441" s="196" t="s">
        <v>189</v>
      </c>
    </row>
    <row r="442" s="15" customFormat="1">
      <c r="A442" s="15"/>
      <c r="B442" s="203"/>
      <c r="C442" s="15"/>
      <c r="D442" s="188" t="s">
        <v>195</v>
      </c>
      <c r="E442" s="204" t="s">
        <v>1</v>
      </c>
      <c r="F442" s="205" t="s">
        <v>200</v>
      </c>
      <c r="G442" s="15"/>
      <c r="H442" s="206">
        <v>73.429999999999993</v>
      </c>
      <c r="I442" s="207"/>
      <c r="J442" s="15"/>
      <c r="K442" s="15"/>
      <c r="L442" s="203"/>
      <c r="M442" s="208"/>
      <c r="N442" s="209"/>
      <c r="O442" s="209"/>
      <c r="P442" s="209"/>
      <c r="Q442" s="209"/>
      <c r="R442" s="209"/>
      <c r="S442" s="209"/>
      <c r="T442" s="210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04" t="s">
        <v>195</v>
      </c>
      <c r="AU442" s="204" t="s">
        <v>82</v>
      </c>
      <c r="AV442" s="15" t="s">
        <v>104</v>
      </c>
      <c r="AW442" s="15" t="s">
        <v>30</v>
      </c>
      <c r="AX442" s="15" t="s">
        <v>80</v>
      </c>
      <c r="AY442" s="204" t="s">
        <v>189</v>
      </c>
    </row>
    <row r="443" s="2" customFormat="1" ht="24.15" customHeight="1">
      <c r="A443" s="38"/>
      <c r="B443" s="172"/>
      <c r="C443" s="173" t="s">
        <v>381</v>
      </c>
      <c r="D443" s="173" t="s">
        <v>191</v>
      </c>
      <c r="E443" s="174" t="s">
        <v>590</v>
      </c>
      <c r="F443" s="175" t="s">
        <v>591</v>
      </c>
      <c r="G443" s="176" t="s">
        <v>194</v>
      </c>
      <c r="H443" s="177">
        <v>4.8620000000000001</v>
      </c>
      <c r="I443" s="178"/>
      <c r="J443" s="179">
        <f>ROUND(I443*H443,2)</f>
        <v>0</v>
      </c>
      <c r="K443" s="180"/>
      <c r="L443" s="39"/>
      <c r="M443" s="181" t="s">
        <v>1</v>
      </c>
      <c r="N443" s="182" t="s">
        <v>38</v>
      </c>
      <c r="O443" s="77"/>
      <c r="P443" s="183">
        <f>O443*H443</f>
        <v>0</v>
      </c>
      <c r="Q443" s="183">
        <v>0</v>
      </c>
      <c r="R443" s="183">
        <f>Q443*H443</f>
        <v>0</v>
      </c>
      <c r="S443" s="183">
        <v>0</v>
      </c>
      <c r="T443" s="18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5" t="s">
        <v>104</v>
      </c>
      <c r="AT443" s="185" t="s">
        <v>191</v>
      </c>
      <c r="AU443" s="185" t="s">
        <v>82</v>
      </c>
      <c r="AY443" s="19" t="s">
        <v>189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19" t="s">
        <v>80</v>
      </c>
      <c r="BK443" s="186">
        <f>ROUND(I443*H443,2)</f>
        <v>0</v>
      </c>
      <c r="BL443" s="19" t="s">
        <v>104</v>
      </c>
      <c r="BM443" s="185" t="s">
        <v>592</v>
      </c>
    </row>
    <row r="444" s="13" customFormat="1">
      <c r="A444" s="13"/>
      <c r="B444" s="187"/>
      <c r="C444" s="13"/>
      <c r="D444" s="188" t="s">
        <v>195</v>
      </c>
      <c r="E444" s="189" t="s">
        <v>1</v>
      </c>
      <c r="F444" s="190" t="s">
        <v>593</v>
      </c>
      <c r="G444" s="13"/>
      <c r="H444" s="189" t="s">
        <v>1</v>
      </c>
      <c r="I444" s="191"/>
      <c r="J444" s="13"/>
      <c r="K444" s="13"/>
      <c r="L444" s="187"/>
      <c r="M444" s="192"/>
      <c r="N444" s="193"/>
      <c r="O444" s="193"/>
      <c r="P444" s="193"/>
      <c r="Q444" s="193"/>
      <c r="R444" s="193"/>
      <c r="S444" s="193"/>
      <c r="T444" s="19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9" t="s">
        <v>195</v>
      </c>
      <c r="AU444" s="189" t="s">
        <v>82</v>
      </c>
      <c r="AV444" s="13" t="s">
        <v>80</v>
      </c>
      <c r="AW444" s="13" t="s">
        <v>30</v>
      </c>
      <c r="AX444" s="13" t="s">
        <v>73</v>
      </c>
      <c r="AY444" s="189" t="s">
        <v>189</v>
      </c>
    </row>
    <row r="445" s="14" customFormat="1">
      <c r="A445" s="14"/>
      <c r="B445" s="195"/>
      <c r="C445" s="14"/>
      <c r="D445" s="188" t="s">
        <v>195</v>
      </c>
      <c r="E445" s="196" t="s">
        <v>1</v>
      </c>
      <c r="F445" s="197" t="s">
        <v>594</v>
      </c>
      <c r="G445" s="14"/>
      <c r="H445" s="198">
        <v>0.93300000000000005</v>
      </c>
      <c r="I445" s="199"/>
      <c r="J445" s="14"/>
      <c r="K445" s="14"/>
      <c r="L445" s="195"/>
      <c r="M445" s="200"/>
      <c r="N445" s="201"/>
      <c r="O445" s="201"/>
      <c r="P445" s="201"/>
      <c r="Q445" s="201"/>
      <c r="R445" s="201"/>
      <c r="S445" s="201"/>
      <c r="T445" s="20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196" t="s">
        <v>195</v>
      </c>
      <c r="AU445" s="196" t="s">
        <v>82</v>
      </c>
      <c r="AV445" s="14" t="s">
        <v>82</v>
      </c>
      <c r="AW445" s="14" t="s">
        <v>30</v>
      </c>
      <c r="AX445" s="14" t="s">
        <v>73</v>
      </c>
      <c r="AY445" s="196" t="s">
        <v>189</v>
      </c>
    </row>
    <row r="446" s="14" customFormat="1">
      <c r="A446" s="14"/>
      <c r="B446" s="195"/>
      <c r="C446" s="14"/>
      <c r="D446" s="188" t="s">
        <v>195</v>
      </c>
      <c r="E446" s="196" t="s">
        <v>1</v>
      </c>
      <c r="F446" s="197" t="s">
        <v>595</v>
      </c>
      <c r="G446" s="14"/>
      <c r="H446" s="198">
        <v>1.899</v>
      </c>
      <c r="I446" s="199"/>
      <c r="J446" s="14"/>
      <c r="K446" s="14"/>
      <c r="L446" s="195"/>
      <c r="M446" s="200"/>
      <c r="N446" s="201"/>
      <c r="O446" s="201"/>
      <c r="P446" s="201"/>
      <c r="Q446" s="201"/>
      <c r="R446" s="201"/>
      <c r="S446" s="201"/>
      <c r="T446" s="20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6" t="s">
        <v>195</v>
      </c>
      <c r="AU446" s="196" t="s">
        <v>82</v>
      </c>
      <c r="AV446" s="14" t="s">
        <v>82</v>
      </c>
      <c r="AW446" s="14" t="s">
        <v>30</v>
      </c>
      <c r="AX446" s="14" t="s">
        <v>73</v>
      </c>
      <c r="AY446" s="196" t="s">
        <v>189</v>
      </c>
    </row>
    <row r="447" s="13" customFormat="1">
      <c r="A447" s="13"/>
      <c r="B447" s="187"/>
      <c r="C447" s="13"/>
      <c r="D447" s="188" t="s">
        <v>195</v>
      </c>
      <c r="E447" s="189" t="s">
        <v>1</v>
      </c>
      <c r="F447" s="190" t="s">
        <v>596</v>
      </c>
      <c r="G447" s="13"/>
      <c r="H447" s="189" t="s">
        <v>1</v>
      </c>
      <c r="I447" s="191"/>
      <c r="J447" s="13"/>
      <c r="K447" s="13"/>
      <c r="L447" s="187"/>
      <c r="M447" s="192"/>
      <c r="N447" s="193"/>
      <c r="O447" s="193"/>
      <c r="P447" s="193"/>
      <c r="Q447" s="193"/>
      <c r="R447" s="193"/>
      <c r="S447" s="193"/>
      <c r="T447" s="19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9" t="s">
        <v>195</v>
      </c>
      <c r="AU447" s="189" t="s">
        <v>82</v>
      </c>
      <c r="AV447" s="13" t="s">
        <v>80</v>
      </c>
      <c r="AW447" s="13" t="s">
        <v>30</v>
      </c>
      <c r="AX447" s="13" t="s">
        <v>73</v>
      </c>
      <c r="AY447" s="189" t="s">
        <v>189</v>
      </c>
    </row>
    <row r="448" s="14" customFormat="1">
      <c r="A448" s="14"/>
      <c r="B448" s="195"/>
      <c r="C448" s="14"/>
      <c r="D448" s="188" t="s">
        <v>195</v>
      </c>
      <c r="E448" s="196" t="s">
        <v>1</v>
      </c>
      <c r="F448" s="197" t="s">
        <v>597</v>
      </c>
      <c r="G448" s="14"/>
      <c r="H448" s="198">
        <v>0.27000000000000002</v>
      </c>
      <c r="I448" s="199"/>
      <c r="J448" s="14"/>
      <c r="K448" s="14"/>
      <c r="L448" s="195"/>
      <c r="M448" s="200"/>
      <c r="N448" s="201"/>
      <c r="O448" s="201"/>
      <c r="P448" s="201"/>
      <c r="Q448" s="201"/>
      <c r="R448" s="201"/>
      <c r="S448" s="201"/>
      <c r="T448" s="20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96" t="s">
        <v>195</v>
      </c>
      <c r="AU448" s="196" t="s">
        <v>82</v>
      </c>
      <c r="AV448" s="14" t="s">
        <v>82</v>
      </c>
      <c r="AW448" s="14" t="s">
        <v>30</v>
      </c>
      <c r="AX448" s="14" t="s">
        <v>73</v>
      </c>
      <c r="AY448" s="196" t="s">
        <v>189</v>
      </c>
    </row>
    <row r="449" s="14" customFormat="1">
      <c r="A449" s="14"/>
      <c r="B449" s="195"/>
      <c r="C449" s="14"/>
      <c r="D449" s="188" t="s">
        <v>195</v>
      </c>
      <c r="E449" s="196" t="s">
        <v>1</v>
      </c>
      <c r="F449" s="197" t="s">
        <v>598</v>
      </c>
      <c r="G449" s="14"/>
      <c r="H449" s="198">
        <v>1.76</v>
      </c>
      <c r="I449" s="199"/>
      <c r="J449" s="14"/>
      <c r="K449" s="14"/>
      <c r="L449" s="195"/>
      <c r="M449" s="200"/>
      <c r="N449" s="201"/>
      <c r="O449" s="201"/>
      <c r="P449" s="201"/>
      <c r="Q449" s="201"/>
      <c r="R449" s="201"/>
      <c r="S449" s="201"/>
      <c r="T449" s="20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96" t="s">
        <v>195</v>
      </c>
      <c r="AU449" s="196" t="s">
        <v>82</v>
      </c>
      <c r="AV449" s="14" t="s">
        <v>82</v>
      </c>
      <c r="AW449" s="14" t="s">
        <v>30</v>
      </c>
      <c r="AX449" s="14" t="s">
        <v>73</v>
      </c>
      <c r="AY449" s="196" t="s">
        <v>189</v>
      </c>
    </row>
    <row r="450" s="15" customFormat="1">
      <c r="A450" s="15"/>
      <c r="B450" s="203"/>
      <c r="C450" s="15"/>
      <c r="D450" s="188" t="s">
        <v>195</v>
      </c>
      <c r="E450" s="204" t="s">
        <v>1</v>
      </c>
      <c r="F450" s="205" t="s">
        <v>200</v>
      </c>
      <c r="G450" s="15"/>
      <c r="H450" s="206">
        <v>4.8620000000000001</v>
      </c>
      <c r="I450" s="207"/>
      <c r="J450" s="15"/>
      <c r="K450" s="15"/>
      <c r="L450" s="203"/>
      <c r="M450" s="208"/>
      <c r="N450" s="209"/>
      <c r="O450" s="209"/>
      <c r="P450" s="209"/>
      <c r="Q450" s="209"/>
      <c r="R450" s="209"/>
      <c r="S450" s="209"/>
      <c r="T450" s="21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04" t="s">
        <v>195</v>
      </c>
      <c r="AU450" s="204" t="s">
        <v>82</v>
      </c>
      <c r="AV450" s="15" t="s">
        <v>104</v>
      </c>
      <c r="AW450" s="15" t="s">
        <v>30</v>
      </c>
      <c r="AX450" s="15" t="s">
        <v>80</v>
      </c>
      <c r="AY450" s="204" t="s">
        <v>189</v>
      </c>
    </row>
    <row r="451" s="2" customFormat="1" ht="24.15" customHeight="1">
      <c r="A451" s="38"/>
      <c r="B451" s="172"/>
      <c r="C451" s="173" t="s">
        <v>599</v>
      </c>
      <c r="D451" s="173" t="s">
        <v>191</v>
      </c>
      <c r="E451" s="174" t="s">
        <v>600</v>
      </c>
      <c r="F451" s="175" t="s">
        <v>601</v>
      </c>
      <c r="G451" s="176" t="s">
        <v>223</v>
      </c>
      <c r="H451" s="177">
        <v>32.418999999999997</v>
      </c>
      <c r="I451" s="178"/>
      <c r="J451" s="179">
        <f>ROUND(I451*H451,2)</f>
        <v>0</v>
      </c>
      <c r="K451" s="180"/>
      <c r="L451" s="39"/>
      <c r="M451" s="181" t="s">
        <v>1</v>
      </c>
      <c r="N451" s="182" t="s">
        <v>38</v>
      </c>
      <c r="O451" s="77"/>
      <c r="P451" s="183">
        <f>O451*H451</f>
        <v>0</v>
      </c>
      <c r="Q451" s="183">
        <v>0</v>
      </c>
      <c r="R451" s="183">
        <f>Q451*H451</f>
        <v>0</v>
      </c>
      <c r="S451" s="183">
        <v>0</v>
      </c>
      <c r="T451" s="18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185" t="s">
        <v>104</v>
      </c>
      <c r="AT451" s="185" t="s">
        <v>191</v>
      </c>
      <c r="AU451" s="185" t="s">
        <v>82</v>
      </c>
      <c r="AY451" s="19" t="s">
        <v>189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9" t="s">
        <v>80</v>
      </c>
      <c r="BK451" s="186">
        <f>ROUND(I451*H451,2)</f>
        <v>0</v>
      </c>
      <c r="BL451" s="19" t="s">
        <v>104</v>
      </c>
      <c r="BM451" s="185" t="s">
        <v>602</v>
      </c>
    </row>
    <row r="452" s="14" customFormat="1">
      <c r="A452" s="14"/>
      <c r="B452" s="195"/>
      <c r="C452" s="14"/>
      <c r="D452" s="188" t="s">
        <v>195</v>
      </c>
      <c r="E452" s="196" t="s">
        <v>1</v>
      </c>
      <c r="F452" s="197" t="s">
        <v>603</v>
      </c>
      <c r="G452" s="14"/>
      <c r="H452" s="198">
        <v>30.617999999999999</v>
      </c>
      <c r="I452" s="199"/>
      <c r="J452" s="14"/>
      <c r="K452" s="14"/>
      <c r="L452" s="195"/>
      <c r="M452" s="200"/>
      <c r="N452" s="201"/>
      <c r="O452" s="201"/>
      <c r="P452" s="201"/>
      <c r="Q452" s="201"/>
      <c r="R452" s="201"/>
      <c r="S452" s="201"/>
      <c r="T452" s="20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6" t="s">
        <v>195</v>
      </c>
      <c r="AU452" s="196" t="s">
        <v>82</v>
      </c>
      <c r="AV452" s="14" t="s">
        <v>82</v>
      </c>
      <c r="AW452" s="14" t="s">
        <v>30</v>
      </c>
      <c r="AX452" s="14" t="s">
        <v>73</v>
      </c>
      <c r="AY452" s="196" t="s">
        <v>189</v>
      </c>
    </row>
    <row r="453" s="14" customFormat="1">
      <c r="A453" s="14"/>
      <c r="B453" s="195"/>
      <c r="C453" s="14"/>
      <c r="D453" s="188" t="s">
        <v>195</v>
      </c>
      <c r="E453" s="196" t="s">
        <v>1</v>
      </c>
      <c r="F453" s="197" t="s">
        <v>604</v>
      </c>
      <c r="G453" s="14"/>
      <c r="H453" s="198">
        <v>1.8009999999999999</v>
      </c>
      <c r="I453" s="199"/>
      <c r="J453" s="14"/>
      <c r="K453" s="14"/>
      <c r="L453" s="195"/>
      <c r="M453" s="200"/>
      <c r="N453" s="201"/>
      <c r="O453" s="201"/>
      <c r="P453" s="201"/>
      <c r="Q453" s="201"/>
      <c r="R453" s="201"/>
      <c r="S453" s="201"/>
      <c r="T453" s="20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196" t="s">
        <v>195</v>
      </c>
      <c r="AU453" s="196" t="s">
        <v>82</v>
      </c>
      <c r="AV453" s="14" t="s">
        <v>82</v>
      </c>
      <c r="AW453" s="14" t="s">
        <v>30</v>
      </c>
      <c r="AX453" s="14" t="s">
        <v>73</v>
      </c>
      <c r="AY453" s="196" t="s">
        <v>189</v>
      </c>
    </row>
    <row r="454" s="15" customFormat="1">
      <c r="A454" s="15"/>
      <c r="B454" s="203"/>
      <c r="C454" s="15"/>
      <c r="D454" s="188" t="s">
        <v>195</v>
      </c>
      <c r="E454" s="204" t="s">
        <v>1</v>
      </c>
      <c r="F454" s="205" t="s">
        <v>200</v>
      </c>
      <c r="G454" s="15"/>
      <c r="H454" s="206">
        <v>32.418999999999997</v>
      </c>
      <c r="I454" s="207"/>
      <c r="J454" s="15"/>
      <c r="K454" s="15"/>
      <c r="L454" s="203"/>
      <c r="M454" s="208"/>
      <c r="N454" s="209"/>
      <c r="O454" s="209"/>
      <c r="P454" s="209"/>
      <c r="Q454" s="209"/>
      <c r="R454" s="209"/>
      <c r="S454" s="209"/>
      <c r="T454" s="210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04" t="s">
        <v>195</v>
      </c>
      <c r="AU454" s="204" t="s">
        <v>82</v>
      </c>
      <c r="AV454" s="15" t="s">
        <v>104</v>
      </c>
      <c r="AW454" s="15" t="s">
        <v>30</v>
      </c>
      <c r="AX454" s="15" t="s">
        <v>80</v>
      </c>
      <c r="AY454" s="204" t="s">
        <v>189</v>
      </c>
    </row>
    <row r="455" s="2" customFormat="1" ht="24.15" customHeight="1">
      <c r="A455" s="38"/>
      <c r="B455" s="172"/>
      <c r="C455" s="173" t="s">
        <v>388</v>
      </c>
      <c r="D455" s="173" t="s">
        <v>191</v>
      </c>
      <c r="E455" s="174" t="s">
        <v>605</v>
      </c>
      <c r="F455" s="175" t="s">
        <v>606</v>
      </c>
      <c r="G455" s="176" t="s">
        <v>223</v>
      </c>
      <c r="H455" s="177">
        <v>32.418999999999997</v>
      </c>
      <c r="I455" s="178"/>
      <c r="J455" s="179">
        <f>ROUND(I455*H455,2)</f>
        <v>0</v>
      </c>
      <c r="K455" s="180"/>
      <c r="L455" s="39"/>
      <c r="M455" s="181" t="s">
        <v>1</v>
      </c>
      <c r="N455" s="182" t="s">
        <v>38</v>
      </c>
      <c r="O455" s="77"/>
      <c r="P455" s="183">
        <f>O455*H455</f>
        <v>0</v>
      </c>
      <c r="Q455" s="183">
        <v>0</v>
      </c>
      <c r="R455" s="183">
        <f>Q455*H455</f>
        <v>0</v>
      </c>
      <c r="S455" s="183">
        <v>0</v>
      </c>
      <c r="T455" s="18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5" t="s">
        <v>104</v>
      </c>
      <c r="AT455" s="185" t="s">
        <v>191</v>
      </c>
      <c r="AU455" s="185" t="s">
        <v>82</v>
      </c>
      <c r="AY455" s="19" t="s">
        <v>189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19" t="s">
        <v>80</v>
      </c>
      <c r="BK455" s="186">
        <f>ROUND(I455*H455,2)</f>
        <v>0</v>
      </c>
      <c r="BL455" s="19" t="s">
        <v>104</v>
      </c>
      <c r="BM455" s="185" t="s">
        <v>607</v>
      </c>
    </row>
    <row r="456" s="2" customFormat="1" ht="24.15" customHeight="1">
      <c r="A456" s="38"/>
      <c r="B456" s="172"/>
      <c r="C456" s="173" t="s">
        <v>608</v>
      </c>
      <c r="D456" s="173" t="s">
        <v>191</v>
      </c>
      <c r="E456" s="174" t="s">
        <v>609</v>
      </c>
      <c r="F456" s="175" t="s">
        <v>610</v>
      </c>
      <c r="G456" s="176" t="s">
        <v>212</v>
      </c>
      <c r="H456" s="177">
        <v>0.60799999999999998</v>
      </c>
      <c r="I456" s="178"/>
      <c r="J456" s="179">
        <f>ROUND(I456*H456,2)</f>
        <v>0</v>
      </c>
      <c r="K456" s="180"/>
      <c r="L456" s="39"/>
      <c r="M456" s="181" t="s">
        <v>1</v>
      </c>
      <c r="N456" s="182" t="s">
        <v>38</v>
      </c>
      <c r="O456" s="77"/>
      <c r="P456" s="183">
        <f>O456*H456</f>
        <v>0</v>
      </c>
      <c r="Q456" s="183">
        <v>0</v>
      </c>
      <c r="R456" s="183">
        <f>Q456*H456</f>
        <v>0</v>
      </c>
      <c r="S456" s="183">
        <v>0</v>
      </c>
      <c r="T456" s="18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185" t="s">
        <v>104</v>
      </c>
      <c r="AT456" s="185" t="s">
        <v>191</v>
      </c>
      <c r="AU456" s="185" t="s">
        <v>82</v>
      </c>
      <c r="AY456" s="19" t="s">
        <v>189</v>
      </c>
      <c r="BE456" s="186">
        <f>IF(N456="základní",J456,0)</f>
        <v>0</v>
      </c>
      <c r="BF456" s="186">
        <f>IF(N456="snížená",J456,0)</f>
        <v>0</v>
      </c>
      <c r="BG456" s="186">
        <f>IF(N456="zákl. přenesená",J456,0)</f>
        <v>0</v>
      </c>
      <c r="BH456" s="186">
        <f>IF(N456="sníž. přenesená",J456,0)</f>
        <v>0</v>
      </c>
      <c r="BI456" s="186">
        <f>IF(N456="nulová",J456,0)</f>
        <v>0</v>
      </c>
      <c r="BJ456" s="19" t="s">
        <v>80</v>
      </c>
      <c r="BK456" s="186">
        <f>ROUND(I456*H456,2)</f>
        <v>0</v>
      </c>
      <c r="BL456" s="19" t="s">
        <v>104</v>
      </c>
      <c r="BM456" s="185" t="s">
        <v>611</v>
      </c>
    </row>
    <row r="457" s="14" customFormat="1">
      <c r="A457" s="14"/>
      <c r="B457" s="195"/>
      <c r="C457" s="14"/>
      <c r="D457" s="188" t="s">
        <v>195</v>
      </c>
      <c r="E457" s="196" t="s">
        <v>1</v>
      </c>
      <c r="F457" s="197" t="s">
        <v>612</v>
      </c>
      <c r="G457" s="14"/>
      <c r="H457" s="198">
        <v>0.60799999999999998</v>
      </c>
      <c r="I457" s="199"/>
      <c r="J457" s="14"/>
      <c r="K457" s="14"/>
      <c r="L457" s="195"/>
      <c r="M457" s="200"/>
      <c r="N457" s="201"/>
      <c r="O457" s="201"/>
      <c r="P457" s="201"/>
      <c r="Q457" s="201"/>
      <c r="R457" s="201"/>
      <c r="S457" s="201"/>
      <c r="T457" s="20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6" t="s">
        <v>195</v>
      </c>
      <c r="AU457" s="196" t="s">
        <v>82</v>
      </c>
      <c r="AV457" s="14" t="s">
        <v>82</v>
      </c>
      <c r="AW457" s="14" t="s">
        <v>30</v>
      </c>
      <c r="AX457" s="14" t="s">
        <v>73</v>
      </c>
      <c r="AY457" s="196" t="s">
        <v>189</v>
      </c>
    </row>
    <row r="458" s="15" customFormat="1">
      <c r="A458" s="15"/>
      <c r="B458" s="203"/>
      <c r="C458" s="15"/>
      <c r="D458" s="188" t="s">
        <v>195</v>
      </c>
      <c r="E458" s="204" t="s">
        <v>1</v>
      </c>
      <c r="F458" s="205" t="s">
        <v>200</v>
      </c>
      <c r="G458" s="15"/>
      <c r="H458" s="206">
        <v>0.60799999999999998</v>
      </c>
      <c r="I458" s="207"/>
      <c r="J458" s="15"/>
      <c r="K458" s="15"/>
      <c r="L458" s="203"/>
      <c r="M458" s="208"/>
      <c r="N458" s="209"/>
      <c r="O458" s="209"/>
      <c r="P458" s="209"/>
      <c r="Q458" s="209"/>
      <c r="R458" s="209"/>
      <c r="S458" s="209"/>
      <c r="T458" s="210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04" t="s">
        <v>195</v>
      </c>
      <c r="AU458" s="204" t="s">
        <v>82</v>
      </c>
      <c r="AV458" s="15" t="s">
        <v>104</v>
      </c>
      <c r="AW458" s="15" t="s">
        <v>30</v>
      </c>
      <c r="AX458" s="15" t="s">
        <v>80</v>
      </c>
      <c r="AY458" s="204" t="s">
        <v>189</v>
      </c>
    </row>
    <row r="459" s="2" customFormat="1" ht="37.8" customHeight="1">
      <c r="A459" s="38"/>
      <c r="B459" s="172"/>
      <c r="C459" s="173" t="s">
        <v>391</v>
      </c>
      <c r="D459" s="173" t="s">
        <v>191</v>
      </c>
      <c r="E459" s="174" t="s">
        <v>613</v>
      </c>
      <c r="F459" s="175" t="s">
        <v>614</v>
      </c>
      <c r="G459" s="176" t="s">
        <v>194</v>
      </c>
      <c r="H459" s="177">
        <v>2.778</v>
      </c>
      <c r="I459" s="178"/>
      <c r="J459" s="179">
        <f>ROUND(I459*H459,2)</f>
        <v>0</v>
      </c>
      <c r="K459" s="180"/>
      <c r="L459" s="39"/>
      <c r="M459" s="181" t="s">
        <v>1</v>
      </c>
      <c r="N459" s="182" t="s">
        <v>38</v>
      </c>
      <c r="O459" s="77"/>
      <c r="P459" s="183">
        <f>O459*H459</f>
        <v>0</v>
      </c>
      <c r="Q459" s="183">
        <v>0</v>
      </c>
      <c r="R459" s="183">
        <f>Q459*H459</f>
        <v>0</v>
      </c>
      <c r="S459" s="183">
        <v>0</v>
      </c>
      <c r="T459" s="18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185" t="s">
        <v>104</v>
      </c>
      <c r="AT459" s="185" t="s">
        <v>191</v>
      </c>
      <c r="AU459" s="185" t="s">
        <v>82</v>
      </c>
      <c r="AY459" s="19" t="s">
        <v>189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19" t="s">
        <v>80</v>
      </c>
      <c r="BK459" s="186">
        <f>ROUND(I459*H459,2)</f>
        <v>0</v>
      </c>
      <c r="BL459" s="19" t="s">
        <v>104</v>
      </c>
      <c r="BM459" s="185" t="s">
        <v>615</v>
      </c>
    </row>
    <row r="460" s="13" customFormat="1">
      <c r="A460" s="13"/>
      <c r="B460" s="187"/>
      <c r="C460" s="13"/>
      <c r="D460" s="188" t="s">
        <v>195</v>
      </c>
      <c r="E460" s="189" t="s">
        <v>1</v>
      </c>
      <c r="F460" s="190" t="s">
        <v>616</v>
      </c>
      <c r="G460" s="13"/>
      <c r="H460" s="189" t="s">
        <v>1</v>
      </c>
      <c r="I460" s="191"/>
      <c r="J460" s="13"/>
      <c r="K460" s="13"/>
      <c r="L460" s="187"/>
      <c r="M460" s="192"/>
      <c r="N460" s="193"/>
      <c r="O460" s="193"/>
      <c r="P460" s="193"/>
      <c r="Q460" s="193"/>
      <c r="R460" s="193"/>
      <c r="S460" s="193"/>
      <c r="T460" s="19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89" t="s">
        <v>195</v>
      </c>
      <c r="AU460" s="189" t="s">
        <v>82</v>
      </c>
      <c r="AV460" s="13" t="s">
        <v>80</v>
      </c>
      <c r="AW460" s="13" t="s">
        <v>30</v>
      </c>
      <c r="AX460" s="13" t="s">
        <v>73</v>
      </c>
      <c r="AY460" s="189" t="s">
        <v>189</v>
      </c>
    </row>
    <row r="461" s="14" customFormat="1">
      <c r="A461" s="14"/>
      <c r="B461" s="195"/>
      <c r="C461" s="14"/>
      <c r="D461" s="188" t="s">
        <v>195</v>
      </c>
      <c r="E461" s="196" t="s">
        <v>1</v>
      </c>
      <c r="F461" s="197" t="s">
        <v>617</v>
      </c>
      <c r="G461" s="14"/>
      <c r="H461" s="198">
        <v>0.94699999999999995</v>
      </c>
      <c r="I461" s="199"/>
      <c r="J461" s="14"/>
      <c r="K461" s="14"/>
      <c r="L461" s="195"/>
      <c r="M461" s="200"/>
      <c r="N461" s="201"/>
      <c r="O461" s="201"/>
      <c r="P461" s="201"/>
      <c r="Q461" s="201"/>
      <c r="R461" s="201"/>
      <c r="S461" s="201"/>
      <c r="T461" s="20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196" t="s">
        <v>195</v>
      </c>
      <c r="AU461" s="196" t="s">
        <v>82</v>
      </c>
      <c r="AV461" s="14" t="s">
        <v>82</v>
      </c>
      <c r="AW461" s="14" t="s">
        <v>30</v>
      </c>
      <c r="AX461" s="14" t="s">
        <v>73</v>
      </c>
      <c r="AY461" s="196" t="s">
        <v>189</v>
      </c>
    </row>
    <row r="462" s="13" customFormat="1">
      <c r="A462" s="13"/>
      <c r="B462" s="187"/>
      <c r="C462" s="13"/>
      <c r="D462" s="188" t="s">
        <v>195</v>
      </c>
      <c r="E462" s="189" t="s">
        <v>1</v>
      </c>
      <c r="F462" s="190" t="s">
        <v>618</v>
      </c>
      <c r="G462" s="13"/>
      <c r="H462" s="189" t="s">
        <v>1</v>
      </c>
      <c r="I462" s="191"/>
      <c r="J462" s="13"/>
      <c r="K462" s="13"/>
      <c r="L462" s="187"/>
      <c r="M462" s="192"/>
      <c r="N462" s="193"/>
      <c r="O462" s="193"/>
      <c r="P462" s="193"/>
      <c r="Q462" s="193"/>
      <c r="R462" s="193"/>
      <c r="S462" s="193"/>
      <c r="T462" s="19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9" t="s">
        <v>195</v>
      </c>
      <c r="AU462" s="189" t="s">
        <v>82</v>
      </c>
      <c r="AV462" s="13" t="s">
        <v>80</v>
      </c>
      <c r="AW462" s="13" t="s">
        <v>30</v>
      </c>
      <c r="AX462" s="13" t="s">
        <v>73</v>
      </c>
      <c r="AY462" s="189" t="s">
        <v>189</v>
      </c>
    </row>
    <row r="463" s="14" customFormat="1">
      <c r="A463" s="14"/>
      <c r="B463" s="195"/>
      <c r="C463" s="14"/>
      <c r="D463" s="188" t="s">
        <v>195</v>
      </c>
      <c r="E463" s="196" t="s">
        <v>1</v>
      </c>
      <c r="F463" s="197" t="s">
        <v>619</v>
      </c>
      <c r="G463" s="14"/>
      <c r="H463" s="198">
        <v>0.96899999999999997</v>
      </c>
      <c r="I463" s="199"/>
      <c r="J463" s="14"/>
      <c r="K463" s="14"/>
      <c r="L463" s="195"/>
      <c r="M463" s="200"/>
      <c r="N463" s="201"/>
      <c r="O463" s="201"/>
      <c r="P463" s="201"/>
      <c r="Q463" s="201"/>
      <c r="R463" s="201"/>
      <c r="S463" s="201"/>
      <c r="T463" s="20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96" t="s">
        <v>195</v>
      </c>
      <c r="AU463" s="196" t="s">
        <v>82</v>
      </c>
      <c r="AV463" s="14" t="s">
        <v>82</v>
      </c>
      <c r="AW463" s="14" t="s">
        <v>30</v>
      </c>
      <c r="AX463" s="14" t="s">
        <v>73</v>
      </c>
      <c r="AY463" s="196" t="s">
        <v>189</v>
      </c>
    </row>
    <row r="464" s="14" customFormat="1">
      <c r="A464" s="14"/>
      <c r="B464" s="195"/>
      <c r="C464" s="14"/>
      <c r="D464" s="188" t="s">
        <v>195</v>
      </c>
      <c r="E464" s="196" t="s">
        <v>1</v>
      </c>
      <c r="F464" s="197" t="s">
        <v>620</v>
      </c>
      <c r="G464" s="14"/>
      <c r="H464" s="198">
        <v>0.86199999999999999</v>
      </c>
      <c r="I464" s="199"/>
      <c r="J464" s="14"/>
      <c r="K464" s="14"/>
      <c r="L464" s="195"/>
      <c r="M464" s="200"/>
      <c r="N464" s="201"/>
      <c r="O464" s="201"/>
      <c r="P464" s="201"/>
      <c r="Q464" s="201"/>
      <c r="R464" s="201"/>
      <c r="S464" s="201"/>
      <c r="T464" s="20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196" t="s">
        <v>195</v>
      </c>
      <c r="AU464" s="196" t="s">
        <v>82</v>
      </c>
      <c r="AV464" s="14" t="s">
        <v>82</v>
      </c>
      <c r="AW464" s="14" t="s">
        <v>30</v>
      </c>
      <c r="AX464" s="14" t="s">
        <v>73</v>
      </c>
      <c r="AY464" s="196" t="s">
        <v>189</v>
      </c>
    </row>
    <row r="465" s="15" customFormat="1">
      <c r="A465" s="15"/>
      <c r="B465" s="203"/>
      <c r="C465" s="15"/>
      <c r="D465" s="188" t="s">
        <v>195</v>
      </c>
      <c r="E465" s="204" t="s">
        <v>1</v>
      </c>
      <c r="F465" s="205" t="s">
        <v>200</v>
      </c>
      <c r="G465" s="15"/>
      <c r="H465" s="206">
        <v>2.778</v>
      </c>
      <c r="I465" s="207"/>
      <c r="J465" s="15"/>
      <c r="K465" s="15"/>
      <c r="L465" s="203"/>
      <c r="M465" s="208"/>
      <c r="N465" s="209"/>
      <c r="O465" s="209"/>
      <c r="P465" s="209"/>
      <c r="Q465" s="209"/>
      <c r="R465" s="209"/>
      <c r="S465" s="209"/>
      <c r="T465" s="210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04" t="s">
        <v>195</v>
      </c>
      <c r="AU465" s="204" t="s">
        <v>82</v>
      </c>
      <c r="AV465" s="15" t="s">
        <v>104</v>
      </c>
      <c r="AW465" s="15" t="s">
        <v>30</v>
      </c>
      <c r="AX465" s="15" t="s">
        <v>80</v>
      </c>
      <c r="AY465" s="204" t="s">
        <v>189</v>
      </c>
    </row>
    <row r="466" s="2" customFormat="1" ht="37.8" customHeight="1">
      <c r="A466" s="38"/>
      <c r="B466" s="172"/>
      <c r="C466" s="173" t="s">
        <v>621</v>
      </c>
      <c r="D466" s="173" t="s">
        <v>191</v>
      </c>
      <c r="E466" s="174" t="s">
        <v>622</v>
      </c>
      <c r="F466" s="175" t="s">
        <v>623</v>
      </c>
      <c r="G466" s="176" t="s">
        <v>212</v>
      </c>
      <c r="H466" s="177">
        <v>0.30599999999999999</v>
      </c>
      <c r="I466" s="178"/>
      <c r="J466" s="179">
        <f>ROUND(I466*H466,2)</f>
        <v>0</v>
      </c>
      <c r="K466" s="180"/>
      <c r="L466" s="39"/>
      <c r="M466" s="181" t="s">
        <v>1</v>
      </c>
      <c r="N466" s="182" t="s">
        <v>38</v>
      </c>
      <c r="O466" s="77"/>
      <c r="P466" s="183">
        <f>O466*H466</f>
        <v>0</v>
      </c>
      <c r="Q466" s="183">
        <v>0</v>
      </c>
      <c r="R466" s="183">
        <f>Q466*H466</f>
        <v>0</v>
      </c>
      <c r="S466" s="183">
        <v>0</v>
      </c>
      <c r="T466" s="18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185" t="s">
        <v>104</v>
      </c>
      <c r="AT466" s="185" t="s">
        <v>191</v>
      </c>
      <c r="AU466" s="185" t="s">
        <v>82</v>
      </c>
      <c r="AY466" s="19" t="s">
        <v>189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19" t="s">
        <v>80</v>
      </c>
      <c r="BK466" s="186">
        <f>ROUND(I466*H466,2)</f>
        <v>0</v>
      </c>
      <c r="BL466" s="19" t="s">
        <v>104</v>
      </c>
      <c r="BM466" s="185" t="s">
        <v>624</v>
      </c>
    </row>
    <row r="467" s="14" customFormat="1">
      <c r="A467" s="14"/>
      <c r="B467" s="195"/>
      <c r="C467" s="14"/>
      <c r="D467" s="188" t="s">
        <v>195</v>
      </c>
      <c r="E467" s="196" t="s">
        <v>1</v>
      </c>
      <c r="F467" s="197" t="s">
        <v>625</v>
      </c>
      <c r="G467" s="14"/>
      <c r="H467" s="198">
        <v>0.30599999999999999</v>
      </c>
      <c r="I467" s="199"/>
      <c r="J467" s="14"/>
      <c r="K467" s="14"/>
      <c r="L467" s="195"/>
      <c r="M467" s="200"/>
      <c r="N467" s="201"/>
      <c r="O467" s="201"/>
      <c r="P467" s="201"/>
      <c r="Q467" s="201"/>
      <c r="R467" s="201"/>
      <c r="S467" s="201"/>
      <c r="T467" s="20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6" t="s">
        <v>195</v>
      </c>
      <c r="AU467" s="196" t="s">
        <v>82</v>
      </c>
      <c r="AV467" s="14" t="s">
        <v>82</v>
      </c>
      <c r="AW467" s="14" t="s">
        <v>30</v>
      </c>
      <c r="AX467" s="14" t="s">
        <v>73</v>
      </c>
      <c r="AY467" s="196" t="s">
        <v>189</v>
      </c>
    </row>
    <row r="468" s="15" customFormat="1">
      <c r="A468" s="15"/>
      <c r="B468" s="203"/>
      <c r="C468" s="15"/>
      <c r="D468" s="188" t="s">
        <v>195</v>
      </c>
      <c r="E468" s="204" t="s">
        <v>1</v>
      </c>
      <c r="F468" s="205" t="s">
        <v>200</v>
      </c>
      <c r="G468" s="15"/>
      <c r="H468" s="206">
        <v>0.30599999999999999</v>
      </c>
      <c r="I468" s="207"/>
      <c r="J468" s="15"/>
      <c r="K468" s="15"/>
      <c r="L468" s="203"/>
      <c r="M468" s="208"/>
      <c r="N468" s="209"/>
      <c r="O468" s="209"/>
      <c r="P468" s="209"/>
      <c r="Q468" s="209"/>
      <c r="R468" s="209"/>
      <c r="S468" s="209"/>
      <c r="T468" s="210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04" t="s">
        <v>195</v>
      </c>
      <c r="AU468" s="204" t="s">
        <v>82</v>
      </c>
      <c r="AV468" s="15" t="s">
        <v>104</v>
      </c>
      <c r="AW468" s="15" t="s">
        <v>30</v>
      </c>
      <c r="AX468" s="15" t="s">
        <v>80</v>
      </c>
      <c r="AY468" s="204" t="s">
        <v>189</v>
      </c>
    </row>
    <row r="469" s="2" customFormat="1" ht="37.8" customHeight="1">
      <c r="A469" s="38"/>
      <c r="B469" s="172"/>
      <c r="C469" s="173" t="s">
        <v>398</v>
      </c>
      <c r="D469" s="173" t="s">
        <v>191</v>
      </c>
      <c r="E469" s="174" t="s">
        <v>626</v>
      </c>
      <c r="F469" s="175" t="s">
        <v>627</v>
      </c>
      <c r="G469" s="176" t="s">
        <v>223</v>
      </c>
      <c r="H469" s="177">
        <v>14.786</v>
      </c>
      <c r="I469" s="178"/>
      <c r="J469" s="179">
        <f>ROUND(I469*H469,2)</f>
        <v>0</v>
      </c>
      <c r="K469" s="180"/>
      <c r="L469" s="39"/>
      <c r="M469" s="181" t="s">
        <v>1</v>
      </c>
      <c r="N469" s="182" t="s">
        <v>38</v>
      </c>
      <c r="O469" s="77"/>
      <c r="P469" s="183">
        <f>O469*H469</f>
        <v>0</v>
      </c>
      <c r="Q469" s="183">
        <v>0</v>
      </c>
      <c r="R469" s="183">
        <f>Q469*H469</f>
        <v>0</v>
      </c>
      <c r="S469" s="183">
        <v>0</v>
      </c>
      <c r="T469" s="18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85" t="s">
        <v>104</v>
      </c>
      <c r="AT469" s="185" t="s">
        <v>191</v>
      </c>
      <c r="AU469" s="185" t="s">
        <v>82</v>
      </c>
      <c r="AY469" s="19" t="s">
        <v>189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19" t="s">
        <v>80</v>
      </c>
      <c r="BK469" s="186">
        <f>ROUND(I469*H469,2)</f>
        <v>0</v>
      </c>
      <c r="BL469" s="19" t="s">
        <v>104</v>
      </c>
      <c r="BM469" s="185" t="s">
        <v>628</v>
      </c>
    </row>
    <row r="470" s="14" customFormat="1">
      <c r="A470" s="14"/>
      <c r="B470" s="195"/>
      <c r="C470" s="14"/>
      <c r="D470" s="188" t="s">
        <v>195</v>
      </c>
      <c r="E470" s="196" t="s">
        <v>1</v>
      </c>
      <c r="F470" s="197" t="s">
        <v>629</v>
      </c>
      <c r="G470" s="14"/>
      <c r="H470" s="198">
        <v>4.617</v>
      </c>
      <c r="I470" s="199"/>
      <c r="J470" s="14"/>
      <c r="K470" s="14"/>
      <c r="L470" s="195"/>
      <c r="M470" s="200"/>
      <c r="N470" s="201"/>
      <c r="O470" s="201"/>
      <c r="P470" s="201"/>
      <c r="Q470" s="201"/>
      <c r="R470" s="201"/>
      <c r="S470" s="201"/>
      <c r="T470" s="20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196" t="s">
        <v>195</v>
      </c>
      <c r="AU470" s="196" t="s">
        <v>82</v>
      </c>
      <c r="AV470" s="14" t="s">
        <v>82</v>
      </c>
      <c r="AW470" s="14" t="s">
        <v>30</v>
      </c>
      <c r="AX470" s="14" t="s">
        <v>73</v>
      </c>
      <c r="AY470" s="196" t="s">
        <v>189</v>
      </c>
    </row>
    <row r="471" s="14" customFormat="1">
      <c r="A471" s="14"/>
      <c r="B471" s="195"/>
      <c r="C471" s="14"/>
      <c r="D471" s="188" t="s">
        <v>195</v>
      </c>
      <c r="E471" s="196" t="s">
        <v>1</v>
      </c>
      <c r="F471" s="197" t="s">
        <v>630</v>
      </c>
      <c r="G471" s="14"/>
      <c r="H471" s="198">
        <v>10.169000000000001</v>
      </c>
      <c r="I471" s="199"/>
      <c r="J471" s="14"/>
      <c r="K471" s="14"/>
      <c r="L471" s="195"/>
      <c r="M471" s="200"/>
      <c r="N471" s="201"/>
      <c r="O471" s="201"/>
      <c r="P471" s="201"/>
      <c r="Q471" s="201"/>
      <c r="R471" s="201"/>
      <c r="S471" s="201"/>
      <c r="T471" s="20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196" t="s">
        <v>195</v>
      </c>
      <c r="AU471" s="196" t="s">
        <v>82</v>
      </c>
      <c r="AV471" s="14" t="s">
        <v>82</v>
      </c>
      <c r="AW471" s="14" t="s">
        <v>30</v>
      </c>
      <c r="AX471" s="14" t="s">
        <v>73</v>
      </c>
      <c r="AY471" s="196" t="s">
        <v>189</v>
      </c>
    </row>
    <row r="472" s="15" customFormat="1">
      <c r="A472" s="15"/>
      <c r="B472" s="203"/>
      <c r="C472" s="15"/>
      <c r="D472" s="188" t="s">
        <v>195</v>
      </c>
      <c r="E472" s="204" t="s">
        <v>1</v>
      </c>
      <c r="F472" s="205" t="s">
        <v>200</v>
      </c>
      <c r="G472" s="15"/>
      <c r="H472" s="206">
        <v>14.786000000000001</v>
      </c>
      <c r="I472" s="207"/>
      <c r="J472" s="15"/>
      <c r="K472" s="15"/>
      <c r="L472" s="203"/>
      <c r="M472" s="208"/>
      <c r="N472" s="209"/>
      <c r="O472" s="209"/>
      <c r="P472" s="209"/>
      <c r="Q472" s="209"/>
      <c r="R472" s="209"/>
      <c r="S472" s="209"/>
      <c r="T472" s="210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04" t="s">
        <v>195</v>
      </c>
      <c r="AU472" s="204" t="s">
        <v>82</v>
      </c>
      <c r="AV472" s="15" t="s">
        <v>104</v>
      </c>
      <c r="AW472" s="15" t="s">
        <v>30</v>
      </c>
      <c r="AX472" s="15" t="s">
        <v>80</v>
      </c>
      <c r="AY472" s="204" t="s">
        <v>189</v>
      </c>
    </row>
    <row r="473" s="2" customFormat="1" ht="37.8" customHeight="1">
      <c r="A473" s="38"/>
      <c r="B473" s="172"/>
      <c r="C473" s="173" t="s">
        <v>631</v>
      </c>
      <c r="D473" s="173" t="s">
        <v>191</v>
      </c>
      <c r="E473" s="174" t="s">
        <v>632</v>
      </c>
      <c r="F473" s="175" t="s">
        <v>633</v>
      </c>
      <c r="G473" s="176" t="s">
        <v>223</v>
      </c>
      <c r="H473" s="177">
        <v>14.786</v>
      </c>
      <c r="I473" s="178"/>
      <c r="J473" s="179">
        <f>ROUND(I473*H473,2)</f>
        <v>0</v>
      </c>
      <c r="K473" s="180"/>
      <c r="L473" s="39"/>
      <c r="M473" s="181" t="s">
        <v>1</v>
      </c>
      <c r="N473" s="182" t="s">
        <v>38</v>
      </c>
      <c r="O473" s="77"/>
      <c r="P473" s="183">
        <f>O473*H473</f>
        <v>0</v>
      </c>
      <c r="Q473" s="183">
        <v>0</v>
      </c>
      <c r="R473" s="183">
        <f>Q473*H473</f>
        <v>0</v>
      </c>
      <c r="S473" s="183">
        <v>0</v>
      </c>
      <c r="T473" s="18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85" t="s">
        <v>104</v>
      </c>
      <c r="AT473" s="185" t="s">
        <v>191</v>
      </c>
      <c r="AU473" s="185" t="s">
        <v>82</v>
      </c>
      <c r="AY473" s="19" t="s">
        <v>189</v>
      </c>
      <c r="BE473" s="186">
        <f>IF(N473="základní",J473,0)</f>
        <v>0</v>
      </c>
      <c r="BF473" s="186">
        <f>IF(N473="snížená",J473,0)</f>
        <v>0</v>
      </c>
      <c r="BG473" s="186">
        <f>IF(N473="zákl. přenesená",J473,0)</f>
        <v>0</v>
      </c>
      <c r="BH473" s="186">
        <f>IF(N473="sníž. přenesená",J473,0)</f>
        <v>0</v>
      </c>
      <c r="BI473" s="186">
        <f>IF(N473="nulová",J473,0)</f>
        <v>0</v>
      </c>
      <c r="BJ473" s="19" t="s">
        <v>80</v>
      </c>
      <c r="BK473" s="186">
        <f>ROUND(I473*H473,2)</f>
        <v>0</v>
      </c>
      <c r="BL473" s="19" t="s">
        <v>104</v>
      </c>
      <c r="BM473" s="185" t="s">
        <v>634</v>
      </c>
    </row>
    <row r="474" s="2" customFormat="1" ht="44.25" customHeight="1">
      <c r="A474" s="38"/>
      <c r="B474" s="172"/>
      <c r="C474" s="173" t="s">
        <v>399</v>
      </c>
      <c r="D474" s="173" t="s">
        <v>191</v>
      </c>
      <c r="E474" s="174" t="s">
        <v>635</v>
      </c>
      <c r="F474" s="175" t="s">
        <v>636</v>
      </c>
      <c r="G474" s="176" t="s">
        <v>228</v>
      </c>
      <c r="H474" s="177">
        <v>30.399999999999999</v>
      </c>
      <c r="I474" s="178"/>
      <c r="J474" s="179">
        <f>ROUND(I474*H474,2)</f>
        <v>0</v>
      </c>
      <c r="K474" s="180"/>
      <c r="L474" s="39"/>
      <c r="M474" s="181" t="s">
        <v>1</v>
      </c>
      <c r="N474" s="182" t="s">
        <v>38</v>
      </c>
      <c r="O474" s="77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185" t="s">
        <v>104</v>
      </c>
      <c r="AT474" s="185" t="s">
        <v>191</v>
      </c>
      <c r="AU474" s="185" t="s">
        <v>82</v>
      </c>
      <c r="AY474" s="19" t="s">
        <v>189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9" t="s">
        <v>80</v>
      </c>
      <c r="BK474" s="186">
        <f>ROUND(I474*H474,2)</f>
        <v>0</v>
      </c>
      <c r="BL474" s="19" t="s">
        <v>104</v>
      </c>
      <c r="BM474" s="185" t="s">
        <v>637</v>
      </c>
    </row>
    <row r="475" s="14" customFormat="1">
      <c r="A475" s="14"/>
      <c r="B475" s="195"/>
      <c r="C475" s="14"/>
      <c r="D475" s="188" t="s">
        <v>195</v>
      </c>
      <c r="E475" s="196" t="s">
        <v>1</v>
      </c>
      <c r="F475" s="197" t="s">
        <v>638</v>
      </c>
      <c r="G475" s="14"/>
      <c r="H475" s="198">
        <v>30.399999999999999</v>
      </c>
      <c r="I475" s="199"/>
      <c r="J475" s="14"/>
      <c r="K475" s="14"/>
      <c r="L475" s="195"/>
      <c r="M475" s="200"/>
      <c r="N475" s="201"/>
      <c r="O475" s="201"/>
      <c r="P475" s="201"/>
      <c r="Q475" s="201"/>
      <c r="R475" s="201"/>
      <c r="S475" s="201"/>
      <c r="T475" s="20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196" t="s">
        <v>195</v>
      </c>
      <c r="AU475" s="196" t="s">
        <v>82</v>
      </c>
      <c r="AV475" s="14" t="s">
        <v>82</v>
      </c>
      <c r="AW475" s="14" t="s">
        <v>30</v>
      </c>
      <c r="AX475" s="14" t="s">
        <v>73</v>
      </c>
      <c r="AY475" s="196" t="s">
        <v>189</v>
      </c>
    </row>
    <row r="476" s="15" customFormat="1">
      <c r="A476" s="15"/>
      <c r="B476" s="203"/>
      <c r="C476" s="15"/>
      <c r="D476" s="188" t="s">
        <v>195</v>
      </c>
      <c r="E476" s="204" t="s">
        <v>1</v>
      </c>
      <c r="F476" s="205" t="s">
        <v>200</v>
      </c>
      <c r="G476" s="15"/>
      <c r="H476" s="206">
        <v>30.399999999999999</v>
      </c>
      <c r="I476" s="207"/>
      <c r="J476" s="15"/>
      <c r="K476" s="15"/>
      <c r="L476" s="203"/>
      <c r="M476" s="208"/>
      <c r="N476" s="209"/>
      <c r="O476" s="209"/>
      <c r="P476" s="209"/>
      <c r="Q476" s="209"/>
      <c r="R476" s="209"/>
      <c r="S476" s="209"/>
      <c r="T476" s="210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04" t="s">
        <v>195</v>
      </c>
      <c r="AU476" s="204" t="s">
        <v>82</v>
      </c>
      <c r="AV476" s="15" t="s">
        <v>104</v>
      </c>
      <c r="AW476" s="15" t="s">
        <v>30</v>
      </c>
      <c r="AX476" s="15" t="s">
        <v>80</v>
      </c>
      <c r="AY476" s="204" t="s">
        <v>189</v>
      </c>
    </row>
    <row r="477" s="2" customFormat="1" ht="33" customHeight="1">
      <c r="A477" s="38"/>
      <c r="B477" s="172"/>
      <c r="C477" s="173" t="s">
        <v>639</v>
      </c>
      <c r="D477" s="173" t="s">
        <v>191</v>
      </c>
      <c r="E477" s="174" t="s">
        <v>640</v>
      </c>
      <c r="F477" s="175" t="s">
        <v>641</v>
      </c>
      <c r="G477" s="176" t="s">
        <v>223</v>
      </c>
      <c r="H477" s="177">
        <v>14.212</v>
      </c>
      <c r="I477" s="178"/>
      <c r="J477" s="179">
        <f>ROUND(I477*H477,2)</f>
        <v>0</v>
      </c>
      <c r="K477" s="180"/>
      <c r="L477" s="39"/>
      <c r="M477" s="181" t="s">
        <v>1</v>
      </c>
      <c r="N477" s="182" t="s">
        <v>38</v>
      </c>
      <c r="O477" s="77"/>
      <c r="P477" s="183">
        <f>O477*H477</f>
        <v>0</v>
      </c>
      <c r="Q477" s="183">
        <v>0</v>
      </c>
      <c r="R477" s="183">
        <f>Q477*H477</f>
        <v>0</v>
      </c>
      <c r="S477" s="183">
        <v>0</v>
      </c>
      <c r="T477" s="184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85" t="s">
        <v>104</v>
      </c>
      <c r="AT477" s="185" t="s">
        <v>191</v>
      </c>
      <c r="AU477" s="185" t="s">
        <v>82</v>
      </c>
      <c r="AY477" s="19" t="s">
        <v>189</v>
      </c>
      <c r="BE477" s="186">
        <f>IF(N477="základní",J477,0)</f>
        <v>0</v>
      </c>
      <c r="BF477" s="186">
        <f>IF(N477="snížená",J477,0)</f>
        <v>0</v>
      </c>
      <c r="BG477" s="186">
        <f>IF(N477="zákl. přenesená",J477,0)</f>
        <v>0</v>
      </c>
      <c r="BH477" s="186">
        <f>IF(N477="sníž. přenesená",J477,0)</f>
        <v>0</v>
      </c>
      <c r="BI477" s="186">
        <f>IF(N477="nulová",J477,0)</f>
        <v>0</v>
      </c>
      <c r="BJ477" s="19" t="s">
        <v>80</v>
      </c>
      <c r="BK477" s="186">
        <f>ROUND(I477*H477,2)</f>
        <v>0</v>
      </c>
      <c r="BL477" s="19" t="s">
        <v>104</v>
      </c>
      <c r="BM477" s="185" t="s">
        <v>642</v>
      </c>
    </row>
    <row r="478" s="14" customFormat="1">
      <c r="A478" s="14"/>
      <c r="B478" s="195"/>
      <c r="C478" s="14"/>
      <c r="D478" s="188" t="s">
        <v>195</v>
      </c>
      <c r="E478" s="196" t="s">
        <v>1</v>
      </c>
      <c r="F478" s="197" t="s">
        <v>643</v>
      </c>
      <c r="G478" s="14"/>
      <c r="H478" s="198">
        <v>14.212</v>
      </c>
      <c r="I478" s="199"/>
      <c r="J478" s="14"/>
      <c r="K478" s="14"/>
      <c r="L478" s="195"/>
      <c r="M478" s="200"/>
      <c r="N478" s="201"/>
      <c r="O478" s="201"/>
      <c r="P478" s="201"/>
      <c r="Q478" s="201"/>
      <c r="R478" s="201"/>
      <c r="S478" s="201"/>
      <c r="T478" s="20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196" t="s">
        <v>195</v>
      </c>
      <c r="AU478" s="196" t="s">
        <v>82</v>
      </c>
      <c r="AV478" s="14" t="s">
        <v>82</v>
      </c>
      <c r="AW478" s="14" t="s">
        <v>30</v>
      </c>
      <c r="AX478" s="14" t="s">
        <v>73</v>
      </c>
      <c r="AY478" s="196" t="s">
        <v>189</v>
      </c>
    </row>
    <row r="479" s="15" customFormat="1">
      <c r="A479" s="15"/>
      <c r="B479" s="203"/>
      <c r="C479" s="15"/>
      <c r="D479" s="188" t="s">
        <v>195</v>
      </c>
      <c r="E479" s="204" t="s">
        <v>1</v>
      </c>
      <c r="F479" s="205" t="s">
        <v>200</v>
      </c>
      <c r="G479" s="15"/>
      <c r="H479" s="206">
        <v>14.212</v>
      </c>
      <c r="I479" s="207"/>
      <c r="J479" s="15"/>
      <c r="K479" s="15"/>
      <c r="L479" s="203"/>
      <c r="M479" s="208"/>
      <c r="N479" s="209"/>
      <c r="O479" s="209"/>
      <c r="P479" s="209"/>
      <c r="Q479" s="209"/>
      <c r="R479" s="209"/>
      <c r="S479" s="209"/>
      <c r="T479" s="210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04" t="s">
        <v>195</v>
      </c>
      <c r="AU479" s="204" t="s">
        <v>82</v>
      </c>
      <c r="AV479" s="15" t="s">
        <v>104</v>
      </c>
      <c r="AW479" s="15" t="s">
        <v>30</v>
      </c>
      <c r="AX479" s="15" t="s">
        <v>80</v>
      </c>
      <c r="AY479" s="204" t="s">
        <v>189</v>
      </c>
    </row>
    <row r="480" s="2" customFormat="1" ht="24.15" customHeight="1">
      <c r="A480" s="38"/>
      <c r="B480" s="172"/>
      <c r="C480" s="173" t="s">
        <v>403</v>
      </c>
      <c r="D480" s="173" t="s">
        <v>191</v>
      </c>
      <c r="E480" s="174" t="s">
        <v>644</v>
      </c>
      <c r="F480" s="175" t="s">
        <v>645</v>
      </c>
      <c r="G480" s="176" t="s">
        <v>223</v>
      </c>
      <c r="H480" s="177">
        <v>57.656999999999996</v>
      </c>
      <c r="I480" s="178"/>
      <c r="J480" s="179">
        <f>ROUND(I480*H480,2)</f>
        <v>0</v>
      </c>
      <c r="K480" s="180"/>
      <c r="L480" s="39"/>
      <c r="M480" s="181" t="s">
        <v>1</v>
      </c>
      <c r="N480" s="182" t="s">
        <v>38</v>
      </c>
      <c r="O480" s="77"/>
      <c r="P480" s="183">
        <f>O480*H480</f>
        <v>0</v>
      </c>
      <c r="Q480" s="183">
        <v>0</v>
      </c>
      <c r="R480" s="183">
        <f>Q480*H480</f>
        <v>0</v>
      </c>
      <c r="S480" s="183">
        <v>0</v>
      </c>
      <c r="T480" s="184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185" t="s">
        <v>104</v>
      </c>
      <c r="AT480" s="185" t="s">
        <v>191</v>
      </c>
      <c r="AU480" s="185" t="s">
        <v>82</v>
      </c>
      <c r="AY480" s="19" t="s">
        <v>189</v>
      </c>
      <c r="BE480" s="186">
        <f>IF(N480="základní",J480,0)</f>
        <v>0</v>
      </c>
      <c r="BF480" s="186">
        <f>IF(N480="snížená",J480,0)</f>
        <v>0</v>
      </c>
      <c r="BG480" s="186">
        <f>IF(N480="zákl. přenesená",J480,0)</f>
        <v>0</v>
      </c>
      <c r="BH480" s="186">
        <f>IF(N480="sníž. přenesená",J480,0)</f>
        <v>0</v>
      </c>
      <c r="BI480" s="186">
        <f>IF(N480="nulová",J480,0)</f>
        <v>0</v>
      </c>
      <c r="BJ480" s="19" t="s">
        <v>80</v>
      </c>
      <c r="BK480" s="186">
        <f>ROUND(I480*H480,2)</f>
        <v>0</v>
      </c>
      <c r="BL480" s="19" t="s">
        <v>104</v>
      </c>
      <c r="BM480" s="185" t="s">
        <v>646</v>
      </c>
    </row>
    <row r="481" s="13" customFormat="1">
      <c r="A481" s="13"/>
      <c r="B481" s="187"/>
      <c r="C481" s="13"/>
      <c r="D481" s="188" t="s">
        <v>195</v>
      </c>
      <c r="E481" s="189" t="s">
        <v>1</v>
      </c>
      <c r="F481" s="190" t="s">
        <v>327</v>
      </c>
      <c r="G481" s="13"/>
      <c r="H481" s="189" t="s">
        <v>1</v>
      </c>
      <c r="I481" s="191"/>
      <c r="J481" s="13"/>
      <c r="K481" s="13"/>
      <c r="L481" s="187"/>
      <c r="M481" s="192"/>
      <c r="N481" s="193"/>
      <c r="O481" s="193"/>
      <c r="P481" s="193"/>
      <c r="Q481" s="193"/>
      <c r="R481" s="193"/>
      <c r="S481" s="193"/>
      <c r="T481" s="19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9" t="s">
        <v>195</v>
      </c>
      <c r="AU481" s="189" t="s">
        <v>82</v>
      </c>
      <c r="AV481" s="13" t="s">
        <v>80</v>
      </c>
      <c r="AW481" s="13" t="s">
        <v>30</v>
      </c>
      <c r="AX481" s="13" t="s">
        <v>73</v>
      </c>
      <c r="AY481" s="189" t="s">
        <v>189</v>
      </c>
    </row>
    <row r="482" s="14" customFormat="1">
      <c r="A482" s="14"/>
      <c r="B482" s="195"/>
      <c r="C482" s="14"/>
      <c r="D482" s="188" t="s">
        <v>195</v>
      </c>
      <c r="E482" s="196" t="s">
        <v>1</v>
      </c>
      <c r="F482" s="197" t="s">
        <v>647</v>
      </c>
      <c r="G482" s="14"/>
      <c r="H482" s="198">
        <v>9.9359999999999999</v>
      </c>
      <c r="I482" s="199"/>
      <c r="J482" s="14"/>
      <c r="K482" s="14"/>
      <c r="L482" s="195"/>
      <c r="M482" s="200"/>
      <c r="N482" s="201"/>
      <c r="O482" s="201"/>
      <c r="P482" s="201"/>
      <c r="Q482" s="201"/>
      <c r="R482" s="201"/>
      <c r="S482" s="201"/>
      <c r="T482" s="20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196" t="s">
        <v>195</v>
      </c>
      <c r="AU482" s="196" t="s">
        <v>82</v>
      </c>
      <c r="AV482" s="14" t="s">
        <v>82</v>
      </c>
      <c r="AW482" s="14" t="s">
        <v>30</v>
      </c>
      <c r="AX482" s="14" t="s">
        <v>73</v>
      </c>
      <c r="AY482" s="196" t="s">
        <v>189</v>
      </c>
    </row>
    <row r="483" s="14" customFormat="1">
      <c r="A483" s="14"/>
      <c r="B483" s="195"/>
      <c r="C483" s="14"/>
      <c r="D483" s="188" t="s">
        <v>195</v>
      </c>
      <c r="E483" s="196" t="s">
        <v>1</v>
      </c>
      <c r="F483" s="197" t="s">
        <v>648</v>
      </c>
      <c r="G483" s="14"/>
      <c r="H483" s="198">
        <v>9.9000000000000004</v>
      </c>
      <c r="I483" s="199"/>
      <c r="J483" s="14"/>
      <c r="K483" s="14"/>
      <c r="L483" s="195"/>
      <c r="M483" s="200"/>
      <c r="N483" s="201"/>
      <c r="O483" s="201"/>
      <c r="P483" s="201"/>
      <c r="Q483" s="201"/>
      <c r="R483" s="201"/>
      <c r="S483" s="201"/>
      <c r="T483" s="20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196" t="s">
        <v>195</v>
      </c>
      <c r="AU483" s="196" t="s">
        <v>82</v>
      </c>
      <c r="AV483" s="14" t="s">
        <v>82</v>
      </c>
      <c r="AW483" s="14" t="s">
        <v>30</v>
      </c>
      <c r="AX483" s="14" t="s">
        <v>73</v>
      </c>
      <c r="AY483" s="196" t="s">
        <v>189</v>
      </c>
    </row>
    <row r="484" s="14" customFormat="1">
      <c r="A484" s="14"/>
      <c r="B484" s="195"/>
      <c r="C484" s="14"/>
      <c r="D484" s="188" t="s">
        <v>195</v>
      </c>
      <c r="E484" s="196" t="s">
        <v>1</v>
      </c>
      <c r="F484" s="197" t="s">
        <v>649</v>
      </c>
      <c r="G484" s="14"/>
      <c r="H484" s="198">
        <v>9.4339999999999993</v>
      </c>
      <c r="I484" s="199"/>
      <c r="J484" s="14"/>
      <c r="K484" s="14"/>
      <c r="L484" s="195"/>
      <c r="M484" s="200"/>
      <c r="N484" s="201"/>
      <c r="O484" s="201"/>
      <c r="P484" s="201"/>
      <c r="Q484" s="201"/>
      <c r="R484" s="201"/>
      <c r="S484" s="201"/>
      <c r="T484" s="20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6" t="s">
        <v>195</v>
      </c>
      <c r="AU484" s="196" t="s">
        <v>82</v>
      </c>
      <c r="AV484" s="14" t="s">
        <v>82</v>
      </c>
      <c r="AW484" s="14" t="s">
        <v>30</v>
      </c>
      <c r="AX484" s="14" t="s">
        <v>73</v>
      </c>
      <c r="AY484" s="196" t="s">
        <v>189</v>
      </c>
    </row>
    <row r="485" s="13" customFormat="1">
      <c r="A485" s="13"/>
      <c r="B485" s="187"/>
      <c r="C485" s="13"/>
      <c r="D485" s="188" t="s">
        <v>195</v>
      </c>
      <c r="E485" s="189" t="s">
        <v>1</v>
      </c>
      <c r="F485" s="190" t="s">
        <v>330</v>
      </c>
      <c r="G485" s="13"/>
      <c r="H485" s="189" t="s">
        <v>1</v>
      </c>
      <c r="I485" s="191"/>
      <c r="J485" s="13"/>
      <c r="K485" s="13"/>
      <c r="L485" s="187"/>
      <c r="M485" s="192"/>
      <c r="N485" s="193"/>
      <c r="O485" s="193"/>
      <c r="P485" s="193"/>
      <c r="Q485" s="193"/>
      <c r="R485" s="193"/>
      <c r="S485" s="193"/>
      <c r="T485" s="19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9" t="s">
        <v>195</v>
      </c>
      <c r="AU485" s="189" t="s">
        <v>82</v>
      </c>
      <c r="AV485" s="13" t="s">
        <v>80</v>
      </c>
      <c r="AW485" s="13" t="s">
        <v>30</v>
      </c>
      <c r="AX485" s="13" t="s">
        <v>73</v>
      </c>
      <c r="AY485" s="189" t="s">
        <v>189</v>
      </c>
    </row>
    <row r="486" s="14" customFormat="1">
      <c r="A486" s="14"/>
      <c r="B486" s="195"/>
      <c r="C486" s="14"/>
      <c r="D486" s="188" t="s">
        <v>195</v>
      </c>
      <c r="E486" s="196" t="s">
        <v>1</v>
      </c>
      <c r="F486" s="197" t="s">
        <v>648</v>
      </c>
      <c r="G486" s="14"/>
      <c r="H486" s="198">
        <v>9.9000000000000004</v>
      </c>
      <c r="I486" s="199"/>
      <c r="J486" s="14"/>
      <c r="K486" s="14"/>
      <c r="L486" s="195"/>
      <c r="M486" s="200"/>
      <c r="N486" s="201"/>
      <c r="O486" s="201"/>
      <c r="P486" s="201"/>
      <c r="Q486" s="201"/>
      <c r="R486" s="201"/>
      <c r="S486" s="201"/>
      <c r="T486" s="20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196" t="s">
        <v>195</v>
      </c>
      <c r="AU486" s="196" t="s">
        <v>82</v>
      </c>
      <c r="AV486" s="14" t="s">
        <v>82</v>
      </c>
      <c r="AW486" s="14" t="s">
        <v>30</v>
      </c>
      <c r="AX486" s="14" t="s">
        <v>73</v>
      </c>
      <c r="AY486" s="196" t="s">
        <v>189</v>
      </c>
    </row>
    <row r="487" s="14" customFormat="1">
      <c r="A487" s="14"/>
      <c r="B487" s="195"/>
      <c r="C487" s="14"/>
      <c r="D487" s="188" t="s">
        <v>195</v>
      </c>
      <c r="E487" s="196" t="s">
        <v>1</v>
      </c>
      <c r="F487" s="197" t="s">
        <v>650</v>
      </c>
      <c r="G487" s="14"/>
      <c r="H487" s="198">
        <v>9.0530000000000008</v>
      </c>
      <c r="I487" s="199"/>
      <c r="J487" s="14"/>
      <c r="K487" s="14"/>
      <c r="L487" s="195"/>
      <c r="M487" s="200"/>
      <c r="N487" s="201"/>
      <c r="O487" s="201"/>
      <c r="P487" s="201"/>
      <c r="Q487" s="201"/>
      <c r="R487" s="201"/>
      <c r="S487" s="201"/>
      <c r="T487" s="20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6" t="s">
        <v>195</v>
      </c>
      <c r="AU487" s="196" t="s">
        <v>82</v>
      </c>
      <c r="AV487" s="14" t="s">
        <v>82</v>
      </c>
      <c r="AW487" s="14" t="s">
        <v>30</v>
      </c>
      <c r="AX487" s="14" t="s">
        <v>73</v>
      </c>
      <c r="AY487" s="196" t="s">
        <v>189</v>
      </c>
    </row>
    <row r="488" s="14" customFormat="1">
      <c r="A488" s="14"/>
      <c r="B488" s="195"/>
      <c r="C488" s="14"/>
      <c r="D488" s="188" t="s">
        <v>195</v>
      </c>
      <c r="E488" s="196" t="s">
        <v>1</v>
      </c>
      <c r="F488" s="197" t="s">
        <v>651</v>
      </c>
      <c r="G488" s="14"/>
      <c r="H488" s="198">
        <v>9.4339999999999993</v>
      </c>
      <c r="I488" s="199"/>
      <c r="J488" s="14"/>
      <c r="K488" s="14"/>
      <c r="L488" s="195"/>
      <c r="M488" s="200"/>
      <c r="N488" s="201"/>
      <c r="O488" s="201"/>
      <c r="P488" s="201"/>
      <c r="Q488" s="201"/>
      <c r="R488" s="201"/>
      <c r="S488" s="201"/>
      <c r="T488" s="20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196" t="s">
        <v>195</v>
      </c>
      <c r="AU488" s="196" t="s">
        <v>82</v>
      </c>
      <c r="AV488" s="14" t="s">
        <v>82</v>
      </c>
      <c r="AW488" s="14" t="s">
        <v>30</v>
      </c>
      <c r="AX488" s="14" t="s">
        <v>73</v>
      </c>
      <c r="AY488" s="196" t="s">
        <v>189</v>
      </c>
    </row>
    <row r="489" s="15" customFormat="1">
      <c r="A489" s="15"/>
      <c r="B489" s="203"/>
      <c r="C489" s="15"/>
      <c r="D489" s="188" t="s">
        <v>195</v>
      </c>
      <c r="E489" s="204" t="s">
        <v>1</v>
      </c>
      <c r="F489" s="205" t="s">
        <v>200</v>
      </c>
      <c r="G489" s="15"/>
      <c r="H489" s="206">
        <v>57.656999999999996</v>
      </c>
      <c r="I489" s="207"/>
      <c r="J489" s="15"/>
      <c r="K489" s="15"/>
      <c r="L489" s="203"/>
      <c r="M489" s="208"/>
      <c r="N489" s="209"/>
      <c r="O489" s="209"/>
      <c r="P489" s="209"/>
      <c r="Q489" s="209"/>
      <c r="R489" s="209"/>
      <c r="S489" s="209"/>
      <c r="T489" s="21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04" t="s">
        <v>195</v>
      </c>
      <c r="AU489" s="204" t="s">
        <v>82</v>
      </c>
      <c r="AV489" s="15" t="s">
        <v>104</v>
      </c>
      <c r="AW489" s="15" t="s">
        <v>30</v>
      </c>
      <c r="AX489" s="15" t="s">
        <v>80</v>
      </c>
      <c r="AY489" s="204" t="s">
        <v>189</v>
      </c>
    </row>
    <row r="490" s="2" customFormat="1" ht="24.15" customHeight="1">
      <c r="A490" s="38"/>
      <c r="B490" s="172"/>
      <c r="C490" s="173" t="s">
        <v>652</v>
      </c>
      <c r="D490" s="173" t="s">
        <v>191</v>
      </c>
      <c r="E490" s="174" t="s">
        <v>653</v>
      </c>
      <c r="F490" s="175" t="s">
        <v>654</v>
      </c>
      <c r="G490" s="176" t="s">
        <v>223</v>
      </c>
      <c r="H490" s="177">
        <v>57.656999999999996</v>
      </c>
      <c r="I490" s="178"/>
      <c r="J490" s="179">
        <f>ROUND(I490*H490,2)</f>
        <v>0</v>
      </c>
      <c r="K490" s="180"/>
      <c r="L490" s="39"/>
      <c r="M490" s="181" t="s">
        <v>1</v>
      </c>
      <c r="N490" s="182" t="s">
        <v>38</v>
      </c>
      <c r="O490" s="77"/>
      <c r="P490" s="183">
        <f>O490*H490</f>
        <v>0</v>
      </c>
      <c r="Q490" s="183">
        <v>0</v>
      </c>
      <c r="R490" s="183">
        <f>Q490*H490</f>
        <v>0</v>
      </c>
      <c r="S490" s="183">
        <v>0</v>
      </c>
      <c r="T490" s="184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85" t="s">
        <v>104</v>
      </c>
      <c r="AT490" s="185" t="s">
        <v>191</v>
      </c>
      <c r="AU490" s="185" t="s">
        <v>82</v>
      </c>
      <c r="AY490" s="19" t="s">
        <v>189</v>
      </c>
      <c r="BE490" s="186">
        <f>IF(N490="základní",J490,0)</f>
        <v>0</v>
      </c>
      <c r="BF490" s="186">
        <f>IF(N490="snížená",J490,0)</f>
        <v>0</v>
      </c>
      <c r="BG490" s="186">
        <f>IF(N490="zákl. přenesená",J490,0)</f>
        <v>0</v>
      </c>
      <c r="BH490" s="186">
        <f>IF(N490="sníž. přenesená",J490,0)</f>
        <v>0</v>
      </c>
      <c r="BI490" s="186">
        <f>IF(N490="nulová",J490,0)</f>
        <v>0</v>
      </c>
      <c r="BJ490" s="19" t="s">
        <v>80</v>
      </c>
      <c r="BK490" s="186">
        <f>ROUND(I490*H490,2)</f>
        <v>0</v>
      </c>
      <c r="BL490" s="19" t="s">
        <v>104</v>
      </c>
      <c r="BM490" s="185" t="s">
        <v>655</v>
      </c>
    </row>
    <row r="491" s="2" customFormat="1" ht="16.5" customHeight="1">
      <c r="A491" s="38"/>
      <c r="B491" s="172"/>
      <c r="C491" s="173" t="s">
        <v>406</v>
      </c>
      <c r="D491" s="173" t="s">
        <v>191</v>
      </c>
      <c r="E491" s="174" t="s">
        <v>656</v>
      </c>
      <c r="F491" s="175" t="s">
        <v>657</v>
      </c>
      <c r="G491" s="176" t="s">
        <v>223</v>
      </c>
      <c r="H491" s="177">
        <v>57.656999999999996</v>
      </c>
      <c r="I491" s="178"/>
      <c r="J491" s="179">
        <f>ROUND(I491*H491,2)</f>
        <v>0</v>
      </c>
      <c r="K491" s="180"/>
      <c r="L491" s="39"/>
      <c r="M491" s="181" t="s">
        <v>1</v>
      </c>
      <c r="N491" s="182" t="s">
        <v>38</v>
      </c>
      <c r="O491" s="77"/>
      <c r="P491" s="183">
        <f>O491*H491</f>
        <v>0</v>
      </c>
      <c r="Q491" s="183">
        <v>0</v>
      </c>
      <c r="R491" s="183">
        <f>Q491*H491</f>
        <v>0</v>
      </c>
      <c r="S491" s="183">
        <v>0</v>
      </c>
      <c r="T491" s="18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85" t="s">
        <v>104</v>
      </c>
      <c r="AT491" s="185" t="s">
        <v>191</v>
      </c>
      <c r="AU491" s="185" t="s">
        <v>82</v>
      </c>
      <c r="AY491" s="19" t="s">
        <v>189</v>
      </c>
      <c r="BE491" s="186">
        <f>IF(N491="základní",J491,0)</f>
        <v>0</v>
      </c>
      <c r="BF491" s="186">
        <f>IF(N491="snížená",J491,0)</f>
        <v>0</v>
      </c>
      <c r="BG491" s="186">
        <f>IF(N491="zákl. přenesená",J491,0)</f>
        <v>0</v>
      </c>
      <c r="BH491" s="186">
        <f>IF(N491="sníž. přenesená",J491,0)</f>
        <v>0</v>
      </c>
      <c r="BI491" s="186">
        <f>IF(N491="nulová",J491,0)</f>
        <v>0</v>
      </c>
      <c r="BJ491" s="19" t="s">
        <v>80</v>
      </c>
      <c r="BK491" s="186">
        <f>ROUND(I491*H491,2)</f>
        <v>0</v>
      </c>
      <c r="BL491" s="19" t="s">
        <v>104</v>
      </c>
      <c r="BM491" s="185" t="s">
        <v>658</v>
      </c>
    </row>
    <row r="492" s="2" customFormat="1" ht="16.5" customHeight="1">
      <c r="A492" s="38"/>
      <c r="B492" s="172"/>
      <c r="C492" s="173" t="s">
        <v>659</v>
      </c>
      <c r="D492" s="173" t="s">
        <v>191</v>
      </c>
      <c r="E492" s="174" t="s">
        <v>660</v>
      </c>
      <c r="F492" s="175" t="s">
        <v>661</v>
      </c>
      <c r="G492" s="176" t="s">
        <v>223</v>
      </c>
      <c r="H492" s="177">
        <v>57.656999999999996</v>
      </c>
      <c r="I492" s="178"/>
      <c r="J492" s="179">
        <f>ROUND(I492*H492,2)</f>
        <v>0</v>
      </c>
      <c r="K492" s="180"/>
      <c r="L492" s="39"/>
      <c r="M492" s="181" t="s">
        <v>1</v>
      </c>
      <c r="N492" s="182" t="s">
        <v>38</v>
      </c>
      <c r="O492" s="77"/>
      <c r="P492" s="183">
        <f>O492*H492</f>
        <v>0</v>
      </c>
      <c r="Q492" s="183">
        <v>0</v>
      </c>
      <c r="R492" s="183">
        <f>Q492*H492</f>
        <v>0</v>
      </c>
      <c r="S492" s="183">
        <v>0</v>
      </c>
      <c r="T492" s="184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85" t="s">
        <v>104</v>
      </c>
      <c r="AT492" s="185" t="s">
        <v>191</v>
      </c>
      <c r="AU492" s="185" t="s">
        <v>82</v>
      </c>
      <c r="AY492" s="19" t="s">
        <v>189</v>
      </c>
      <c r="BE492" s="186">
        <f>IF(N492="základní",J492,0)</f>
        <v>0</v>
      </c>
      <c r="BF492" s="186">
        <f>IF(N492="snížená",J492,0)</f>
        <v>0</v>
      </c>
      <c r="BG492" s="186">
        <f>IF(N492="zákl. přenesená",J492,0)</f>
        <v>0</v>
      </c>
      <c r="BH492" s="186">
        <f>IF(N492="sníž. přenesená",J492,0)</f>
        <v>0</v>
      </c>
      <c r="BI492" s="186">
        <f>IF(N492="nulová",J492,0)</f>
        <v>0</v>
      </c>
      <c r="BJ492" s="19" t="s">
        <v>80</v>
      </c>
      <c r="BK492" s="186">
        <f>ROUND(I492*H492,2)</f>
        <v>0</v>
      </c>
      <c r="BL492" s="19" t="s">
        <v>104</v>
      </c>
      <c r="BM492" s="185" t="s">
        <v>662</v>
      </c>
    </row>
    <row r="493" s="2" customFormat="1" ht="37.8" customHeight="1">
      <c r="A493" s="38"/>
      <c r="B493" s="172"/>
      <c r="C493" s="173" t="s">
        <v>411</v>
      </c>
      <c r="D493" s="173" t="s">
        <v>191</v>
      </c>
      <c r="E493" s="174" t="s">
        <v>663</v>
      </c>
      <c r="F493" s="175" t="s">
        <v>664</v>
      </c>
      <c r="G493" s="176" t="s">
        <v>553</v>
      </c>
      <c r="H493" s="177">
        <v>4</v>
      </c>
      <c r="I493" s="178"/>
      <c r="J493" s="179">
        <f>ROUND(I493*H493,2)</f>
        <v>0</v>
      </c>
      <c r="K493" s="180"/>
      <c r="L493" s="39"/>
      <c r="M493" s="181" t="s">
        <v>1</v>
      </c>
      <c r="N493" s="182" t="s">
        <v>38</v>
      </c>
      <c r="O493" s="77"/>
      <c r="P493" s="183">
        <f>O493*H493</f>
        <v>0</v>
      </c>
      <c r="Q493" s="183">
        <v>0</v>
      </c>
      <c r="R493" s="183">
        <f>Q493*H493</f>
        <v>0</v>
      </c>
      <c r="S493" s="183">
        <v>0</v>
      </c>
      <c r="T493" s="18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85" t="s">
        <v>104</v>
      </c>
      <c r="AT493" s="185" t="s">
        <v>191</v>
      </c>
      <c r="AU493" s="185" t="s">
        <v>82</v>
      </c>
      <c r="AY493" s="19" t="s">
        <v>189</v>
      </c>
      <c r="BE493" s="186">
        <f>IF(N493="základní",J493,0)</f>
        <v>0</v>
      </c>
      <c r="BF493" s="186">
        <f>IF(N493="snížená",J493,0)</f>
        <v>0</v>
      </c>
      <c r="BG493" s="186">
        <f>IF(N493="zákl. přenesená",J493,0)</f>
        <v>0</v>
      </c>
      <c r="BH493" s="186">
        <f>IF(N493="sníž. přenesená",J493,0)</f>
        <v>0</v>
      </c>
      <c r="BI493" s="186">
        <f>IF(N493="nulová",J493,0)</f>
        <v>0</v>
      </c>
      <c r="BJ493" s="19" t="s">
        <v>80</v>
      </c>
      <c r="BK493" s="186">
        <f>ROUND(I493*H493,2)</f>
        <v>0</v>
      </c>
      <c r="BL493" s="19" t="s">
        <v>104</v>
      </c>
      <c r="BM493" s="185" t="s">
        <v>665</v>
      </c>
    </row>
    <row r="494" s="12" customFormat="1" ht="22.8" customHeight="1">
      <c r="A494" s="12"/>
      <c r="B494" s="159"/>
      <c r="C494" s="12"/>
      <c r="D494" s="160" t="s">
        <v>72</v>
      </c>
      <c r="E494" s="170" t="s">
        <v>107</v>
      </c>
      <c r="F494" s="170" t="s">
        <v>666</v>
      </c>
      <c r="G494" s="12"/>
      <c r="H494" s="12"/>
      <c r="I494" s="162"/>
      <c r="J494" s="171">
        <f>BK494</f>
        <v>0</v>
      </c>
      <c r="K494" s="12"/>
      <c r="L494" s="159"/>
      <c r="M494" s="164"/>
      <c r="N494" s="165"/>
      <c r="O494" s="165"/>
      <c r="P494" s="166">
        <f>SUM(P495:P506)</f>
        <v>0</v>
      </c>
      <c r="Q494" s="165"/>
      <c r="R494" s="166">
        <f>SUM(R495:R506)</f>
        <v>0</v>
      </c>
      <c r="S494" s="165"/>
      <c r="T494" s="167">
        <f>SUM(T495:T506)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60" t="s">
        <v>80</v>
      </c>
      <c r="AT494" s="168" t="s">
        <v>72</v>
      </c>
      <c r="AU494" s="168" t="s">
        <v>80</v>
      </c>
      <c r="AY494" s="160" t="s">
        <v>189</v>
      </c>
      <c r="BK494" s="169">
        <f>SUM(BK495:BK506)</f>
        <v>0</v>
      </c>
    </row>
    <row r="495" s="2" customFormat="1" ht="44.25" customHeight="1">
      <c r="A495" s="38"/>
      <c r="B495" s="172"/>
      <c r="C495" s="173" t="s">
        <v>667</v>
      </c>
      <c r="D495" s="173" t="s">
        <v>191</v>
      </c>
      <c r="E495" s="174" t="s">
        <v>668</v>
      </c>
      <c r="F495" s="175" t="s">
        <v>669</v>
      </c>
      <c r="G495" s="176" t="s">
        <v>223</v>
      </c>
      <c r="H495" s="177">
        <v>74.781000000000006</v>
      </c>
      <c r="I495" s="178"/>
      <c r="J495" s="179">
        <f>ROUND(I495*H495,2)</f>
        <v>0</v>
      </c>
      <c r="K495" s="180"/>
      <c r="L495" s="39"/>
      <c r="M495" s="181" t="s">
        <v>1</v>
      </c>
      <c r="N495" s="182" t="s">
        <v>38</v>
      </c>
      <c r="O495" s="77"/>
      <c r="P495" s="183">
        <f>O495*H495</f>
        <v>0</v>
      </c>
      <c r="Q495" s="183">
        <v>0</v>
      </c>
      <c r="R495" s="183">
        <f>Q495*H495</f>
        <v>0</v>
      </c>
      <c r="S495" s="183">
        <v>0</v>
      </c>
      <c r="T495" s="184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185" t="s">
        <v>104</v>
      </c>
      <c r="AT495" s="185" t="s">
        <v>191</v>
      </c>
      <c r="AU495" s="185" t="s">
        <v>82</v>
      </c>
      <c r="AY495" s="19" t="s">
        <v>189</v>
      </c>
      <c r="BE495" s="186">
        <f>IF(N495="základní",J495,0)</f>
        <v>0</v>
      </c>
      <c r="BF495" s="186">
        <f>IF(N495="snížená",J495,0)</f>
        <v>0</v>
      </c>
      <c r="BG495" s="186">
        <f>IF(N495="zákl. přenesená",J495,0)</f>
        <v>0</v>
      </c>
      <c r="BH495" s="186">
        <f>IF(N495="sníž. přenesená",J495,0)</f>
        <v>0</v>
      </c>
      <c r="BI495" s="186">
        <f>IF(N495="nulová",J495,0)</f>
        <v>0</v>
      </c>
      <c r="BJ495" s="19" t="s">
        <v>80</v>
      </c>
      <c r="BK495" s="186">
        <f>ROUND(I495*H495,2)</f>
        <v>0</v>
      </c>
      <c r="BL495" s="19" t="s">
        <v>104</v>
      </c>
      <c r="BM495" s="185" t="s">
        <v>670</v>
      </c>
    </row>
    <row r="496" s="13" customFormat="1">
      <c r="A496" s="13"/>
      <c r="B496" s="187"/>
      <c r="C496" s="13"/>
      <c r="D496" s="188" t="s">
        <v>195</v>
      </c>
      <c r="E496" s="189" t="s">
        <v>1</v>
      </c>
      <c r="F496" s="190" t="s">
        <v>206</v>
      </c>
      <c r="G496" s="13"/>
      <c r="H496" s="189" t="s">
        <v>1</v>
      </c>
      <c r="I496" s="191"/>
      <c r="J496" s="13"/>
      <c r="K496" s="13"/>
      <c r="L496" s="187"/>
      <c r="M496" s="192"/>
      <c r="N496" s="193"/>
      <c r="O496" s="193"/>
      <c r="P496" s="193"/>
      <c r="Q496" s="193"/>
      <c r="R496" s="193"/>
      <c r="S496" s="193"/>
      <c r="T496" s="19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9" t="s">
        <v>195</v>
      </c>
      <c r="AU496" s="189" t="s">
        <v>82</v>
      </c>
      <c r="AV496" s="13" t="s">
        <v>80</v>
      </c>
      <c r="AW496" s="13" t="s">
        <v>30</v>
      </c>
      <c r="AX496" s="13" t="s">
        <v>73</v>
      </c>
      <c r="AY496" s="189" t="s">
        <v>189</v>
      </c>
    </row>
    <row r="497" s="14" customFormat="1">
      <c r="A497" s="14"/>
      <c r="B497" s="195"/>
      <c r="C497" s="14"/>
      <c r="D497" s="188" t="s">
        <v>195</v>
      </c>
      <c r="E497" s="196" t="s">
        <v>1</v>
      </c>
      <c r="F497" s="197" t="s">
        <v>671</v>
      </c>
      <c r="G497" s="14"/>
      <c r="H497" s="198">
        <v>74.781000000000006</v>
      </c>
      <c r="I497" s="199"/>
      <c r="J497" s="14"/>
      <c r="K497" s="14"/>
      <c r="L497" s="195"/>
      <c r="M497" s="200"/>
      <c r="N497" s="201"/>
      <c r="O497" s="201"/>
      <c r="P497" s="201"/>
      <c r="Q497" s="201"/>
      <c r="R497" s="201"/>
      <c r="S497" s="201"/>
      <c r="T497" s="20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196" t="s">
        <v>195</v>
      </c>
      <c r="AU497" s="196" t="s">
        <v>82</v>
      </c>
      <c r="AV497" s="14" t="s">
        <v>82</v>
      </c>
      <c r="AW497" s="14" t="s">
        <v>30</v>
      </c>
      <c r="AX497" s="14" t="s">
        <v>73</v>
      </c>
      <c r="AY497" s="196" t="s">
        <v>189</v>
      </c>
    </row>
    <row r="498" s="15" customFormat="1">
      <c r="A498" s="15"/>
      <c r="B498" s="203"/>
      <c r="C498" s="15"/>
      <c r="D498" s="188" t="s">
        <v>195</v>
      </c>
      <c r="E498" s="204" t="s">
        <v>1</v>
      </c>
      <c r="F498" s="205" t="s">
        <v>200</v>
      </c>
      <c r="G498" s="15"/>
      <c r="H498" s="206">
        <v>74.781000000000006</v>
      </c>
      <c r="I498" s="207"/>
      <c r="J498" s="15"/>
      <c r="K498" s="15"/>
      <c r="L498" s="203"/>
      <c r="M498" s="208"/>
      <c r="N498" s="209"/>
      <c r="O498" s="209"/>
      <c r="P498" s="209"/>
      <c r="Q498" s="209"/>
      <c r="R498" s="209"/>
      <c r="S498" s="209"/>
      <c r="T498" s="210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04" t="s">
        <v>195</v>
      </c>
      <c r="AU498" s="204" t="s">
        <v>82</v>
      </c>
      <c r="AV498" s="15" t="s">
        <v>104</v>
      </c>
      <c r="AW498" s="15" t="s">
        <v>30</v>
      </c>
      <c r="AX498" s="15" t="s">
        <v>80</v>
      </c>
      <c r="AY498" s="204" t="s">
        <v>189</v>
      </c>
    </row>
    <row r="499" s="2" customFormat="1" ht="44.25" customHeight="1">
      <c r="A499" s="38"/>
      <c r="B499" s="172"/>
      <c r="C499" s="173" t="s">
        <v>415</v>
      </c>
      <c r="D499" s="173" t="s">
        <v>191</v>
      </c>
      <c r="E499" s="174" t="s">
        <v>672</v>
      </c>
      <c r="F499" s="175" t="s">
        <v>673</v>
      </c>
      <c r="G499" s="176" t="s">
        <v>223</v>
      </c>
      <c r="H499" s="177">
        <v>74.781000000000006</v>
      </c>
      <c r="I499" s="178"/>
      <c r="J499" s="179">
        <f>ROUND(I499*H499,2)</f>
        <v>0</v>
      </c>
      <c r="K499" s="180"/>
      <c r="L499" s="39"/>
      <c r="M499" s="181" t="s">
        <v>1</v>
      </c>
      <c r="N499" s="182" t="s">
        <v>38</v>
      </c>
      <c r="O499" s="77"/>
      <c r="P499" s="183">
        <f>O499*H499</f>
        <v>0</v>
      </c>
      <c r="Q499" s="183">
        <v>0</v>
      </c>
      <c r="R499" s="183">
        <f>Q499*H499</f>
        <v>0</v>
      </c>
      <c r="S499" s="183">
        <v>0</v>
      </c>
      <c r="T499" s="18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185" t="s">
        <v>104</v>
      </c>
      <c r="AT499" s="185" t="s">
        <v>191</v>
      </c>
      <c r="AU499" s="185" t="s">
        <v>82</v>
      </c>
      <c r="AY499" s="19" t="s">
        <v>189</v>
      </c>
      <c r="BE499" s="186">
        <f>IF(N499="základní",J499,0)</f>
        <v>0</v>
      </c>
      <c r="BF499" s="186">
        <f>IF(N499="snížená",J499,0)</f>
        <v>0</v>
      </c>
      <c r="BG499" s="186">
        <f>IF(N499="zákl. přenesená",J499,0)</f>
        <v>0</v>
      </c>
      <c r="BH499" s="186">
        <f>IF(N499="sníž. přenesená",J499,0)</f>
        <v>0</v>
      </c>
      <c r="BI499" s="186">
        <f>IF(N499="nulová",J499,0)</f>
        <v>0</v>
      </c>
      <c r="BJ499" s="19" t="s">
        <v>80</v>
      </c>
      <c r="BK499" s="186">
        <f>ROUND(I499*H499,2)</f>
        <v>0</v>
      </c>
      <c r="BL499" s="19" t="s">
        <v>104</v>
      </c>
      <c r="BM499" s="185" t="s">
        <v>674</v>
      </c>
    </row>
    <row r="500" s="13" customFormat="1">
      <c r="A500" s="13"/>
      <c r="B500" s="187"/>
      <c r="C500" s="13"/>
      <c r="D500" s="188" t="s">
        <v>195</v>
      </c>
      <c r="E500" s="189" t="s">
        <v>1</v>
      </c>
      <c r="F500" s="190" t="s">
        <v>206</v>
      </c>
      <c r="G500" s="13"/>
      <c r="H500" s="189" t="s">
        <v>1</v>
      </c>
      <c r="I500" s="191"/>
      <c r="J500" s="13"/>
      <c r="K500" s="13"/>
      <c r="L500" s="187"/>
      <c r="M500" s="192"/>
      <c r="N500" s="193"/>
      <c r="O500" s="193"/>
      <c r="P500" s="193"/>
      <c r="Q500" s="193"/>
      <c r="R500" s="193"/>
      <c r="S500" s="193"/>
      <c r="T500" s="19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9" t="s">
        <v>195</v>
      </c>
      <c r="AU500" s="189" t="s">
        <v>82</v>
      </c>
      <c r="AV500" s="13" t="s">
        <v>80</v>
      </c>
      <c r="AW500" s="13" t="s">
        <v>30</v>
      </c>
      <c r="AX500" s="13" t="s">
        <v>73</v>
      </c>
      <c r="AY500" s="189" t="s">
        <v>189</v>
      </c>
    </row>
    <row r="501" s="14" customFormat="1">
      <c r="A501" s="14"/>
      <c r="B501" s="195"/>
      <c r="C501" s="14"/>
      <c r="D501" s="188" t="s">
        <v>195</v>
      </c>
      <c r="E501" s="196" t="s">
        <v>1</v>
      </c>
      <c r="F501" s="197" t="s">
        <v>671</v>
      </c>
      <c r="G501" s="14"/>
      <c r="H501" s="198">
        <v>74.781000000000006</v>
      </c>
      <c r="I501" s="199"/>
      <c r="J501" s="14"/>
      <c r="K501" s="14"/>
      <c r="L501" s="195"/>
      <c r="M501" s="200"/>
      <c r="N501" s="201"/>
      <c r="O501" s="201"/>
      <c r="P501" s="201"/>
      <c r="Q501" s="201"/>
      <c r="R501" s="201"/>
      <c r="S501" s="201"/>
      <c r="T501" s="20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196" t="s">
        <v>195</v>
      </c>
      <c r="AU501" s="196" t="s">
        <v>82</v>
      </c>
      <c r="AV501" s="14" t="s">
        <v>82</v>
      </c>
      <c r="AW501" s="14" t="s">
        <v>30</v>
      </c>
      <c r="AX501" s="14" t="s">
        <v>73</v>
      </c>
      <c r="AY501" s="196" t="s">
        <v>189</v>
      </c>
    </row>
    <row r="502" s="15" customFormat="1">
      <c r="A502" s="15"/>
      <c r="B502" s="203"/>
      <c r="C502" s="15"/>
      <c r="D502" s="188" t="s">
        <v>195</v>
      </c>
      <c r="E502" s="204" t="s">
        <v>1</v>
      </c>
      <c r="F502" s="205" t="s">
        <v>200</v>
      </c>
      <c r="G502" s="15"/>
      <c r="H502" s="206">
        <v>74.781000000000006</v>
      </c>
      <c r="I502" s="207"/>
      <c r="J502" s="15"/>
      <c r="K502" s="15"/>
      <c r="L502" s="203"/>
      <c r="M502" s="208"/>
      <c r="N502" s="209"/>
      <c r="O502" s="209"/>
      <c r="P502" s="209"/>
      <c r="Q502" s="209"/>
      <c r="R502" s="209"/>
      <c r="S502" s="209"/>
      <c r="T502" s="21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04" t="s">
        <v>195</v>
      </c>
      <c r="AU502" s="204" t="s">
        <v>82</v>
      </c>
      <c r="AV502" s="15" t="s">
        <v>104</v>
      </c>
      <c r="AW502" s="15" t="s">
        <v>30</v>
      </c>
      <c r="AX502" s="15" t="s">
        <v>80</v>
      </c>
      <c r="AY502" s="204" t="s">
        <v>189</v>
      </c>
    </row>
    <row r="503" s="2" customFormat="1" ht="37.8" customHeight="1">
      <c r="A503" s="38"/>
      <c r="B503" s="172"/>
      <c r="C503" s="173" t="s">
        <v>675</v>
      </c>
      <c r="D503" s="173" t="s">
        <v>191</v>
      </c>
      <c r="E503" s="174" t="s">
        <v>676</v>
      </c>
      <c r="F503" s="175" t="s">
        <v>677</v>
      </c>
      <c r="G503" s="176" t="s">
        <v>223</v>
      </c>
      <c r="H503" s="177">
        <v>74.781000000000006</v>
      </c>
      <c r="I503" s="178"/>
      <c r="J503" s="179">
        <f>ROUND(I503*H503,2)</f>
        <v>0</v>
      </c>
      <c r="K503" s="180"/>
      <c r="L503" s="39"/>
      <c r="M503" s="181" t="s">
        <v>1</v>
      </c>
      <c r="N503" s="182" t="s">
        <v>38</v>
      </c>
      <c r="O503" s="77"/>
      <c r="P503" s="183">
        <f>O503*H503</f>
        <v>0</v>
      </c>
      <c r="Q503" s="183">
        <v>0</v>
      </c>
      <c r="R503" s="183">
        <f>Q503*H503</f>
        <v>0</v>
      </c>
      <c r="S503" s="183">
        <v>0</v>
      </c>
      <c r="T503" s="184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185" t="s">
        <v>104</v>
      </c>
      <c r="AT503" s="185" t="s">
        <v>191</v>
      </c>
      <c r="AU503" s="185" t="s">
        <v>82</v>
      </c>
      <c r="AY503" s="19" t="s">
        <v>189</v>
      </c>
      <c r="BE503" s="186">
        <f>IF(N503="základní",J503,0)</f>
        <v>0</v>
      </c>
      <c r="BF503" s="186">
        <f>IF(N503="snížená",J503,0)</f>
        <v>0</v>
      </c>
      <c r="BG503" s="186">
        <f>IF(N503="zákl. přenesená",J503,0)</f>
        <v>0</v>
      </c>
      <c r="BH503" s="186">
        <f>IF(N503="sníž. přenesená",J503,0)</f>
        <v>0</v>
      </c>
      <c r="BI503" s="186">
        <f>IF(N503="nulová",J503,0)</f>
        <v>0</v>
      </c>
      <c r="BJ503" s="19" t="s">
        <v>80</v>
      </c>
      <c r="BK503" s="186">
        <f>ROUND(I503*H503,2)</f>
        <v>0</v>
      </c>
      <c r="BL503" s="19" t="s">
        <v>104</v>
      </c>
      <c r="BM503" s="185" t="s">
        <v>678</v>
      </c>
    </row>
    <row r="504" s="13" customFormat="1">
      <c r="A504" s="13"/>
      <c r="B504" s="187"/>
      <c r="C504" s="13"/>
      <c r="D504" s="188" t="s">
        <v>195</v>
      </c>
      <c r="E504" s="189" t="s">
        <v>1</v>
      </c>
      <c r="F504" s="190" t="s">
        <v>206</v>
      </c>
      <c r="G504" s="13"/>
      <c r="H504" s="189" t="s">
        <v>1</v>
      </c>
      <c r="I504" s="191"/>
      <c r="J504" s="13"/>
      <c r="K504" s="13"/>
      <c r="L504" s="187"/>
      <c r="M504" s="192"/>
      <c r="N504" s="193"/>
      <c r="O504" s="193"/>
      <c r="P504" s="193"/>
      <c r="Q504" s="193"/>
      <c r="R504" s="193"/>
      <c r="S504" s="193"/>
      <c r="T504" s="19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9" t="s">
        <v>195</v>
      </c>
      <c r="AU504" s="189" t="s">
        <v>82</v>
      </c>
      <c r="AV504" s="13" t="s">
        <v>80</v>
      </c>
      <c r="AW504" s="13" t="s">
        <v>30</v>
      </c>
      <c r="AX504" s="13" t="s">
        <v>73</v>
      </c>
      <c r="AY504" s="189" t="s">
        <v>189</v>
      </c>
    </row>
    <row r="505" s="14" customFormat="1">
      <c r="A505" s="14"/>
      <c r="B505" s="195"/>
      <c r="C505" s="14"/>
      <c r="D505" s="188" t="s">
        <v>195</v>
      </c>
      <c r="E505" s="196" t="s">
        <v>1</v>
      </c>
      <c r="F505" s="197" t="s">
        <v>671</v>
      </c>
      <c r="G505" s="14"/>
      <c r="H505" s="198">
        <v>74.781000000000006</v>
      </c>
      <c r="I505" s="199"/>
      <c r="J505" s="14"/>
      <c r="K505" s="14"/>
      <c r="L505" s="195"/>
      <c r="M505" s="200"/>
      <c r="N505" s="201"/>
      <c r="O505" s="201"/>
      <c r="P505" s="201"/>
      <c r="Q505" s="201"/>
      <c r="R505" s="201"/>
      <c r="S505" s="201"/>
      <c r="T505" s="20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196" t="s">
        <v>195</v>
      </c>
      <c r="AU505" s="196" t="s">
        <v>82</v>
      </c>
      <c r="AV505" s="14" t="s">
        <v>82</v>
      </c>
      <c r="AW505" s="14" t="s">
        <v>30</v>
      </c>
      <c r="AX505" s="14" t="s">
        <v>73</v>
      </c>
      <c r="AY505" s="196" t="s">
        <v>189</v>
      </c>
    </row>
    <row r="506" s="15" customFormat="1">
      <c r="A506" s="15"/>
      <c r="B506" s="203"/>
      <c r="C506" s="15"/>
      <c r="D506" s="188" t="s">
        <v>195</v>
      </c>
      <c r="E506" s="204" t="s">
        <v>1</v>
      </c>
      <c r="F506" s="205" t="s">
        <v>200</v>
      </c>
      <c r="G506" s="15"/>
      <c r="H506" s="206">
        <v>74.781000000000006</v>
      </c>
      <c r="I506" s="207"/>
      <c r="J506" s="15"/>
      <c r="K506" s="15"/>
      <c r="L506" s="203"/>
      <c r="M506" s="208"/>
      <c r="N506" s="209"/>
      <c r="O506" s="209"/>
      <c r="P506" s="209"/>
      <c r="Q506" s="209"/>
      <c r="R506" s="209"/>
      <c r="S506" s="209"/>
      <c r="T506" s="210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04" t="s">
        <v>195</v>
      </c>
      <c r="AU506" s="204" t="s">
        <v>82</v>
      </c>
      <c r="AV506" s="15" t="s">
        <v>104</v>
      </c>
      <c r="AW506" s="15" t="s">
        <v>30</v>
      </c>
      <c r="AX506" s="15" t="s">
        <v>80</v>
      </c>
      <c r="AY506" s="204" t="s">
        <v>189</v>
      </c>
    </row>
    <row r="507" s="12" customFormat="1" ht="22.8" customHeight="1">
      <c r="A507" s="12"/>
      <c r="B507" s="159"/>
      <c r="C507" s="12"/>
      <c r="D507" s="160" t="s">
        <v>72</v>
      </c>
      <c r="E507" s="170" t="s">
        <v>110</v>
      </c>
      <c r="F507" s="170" t="s">
        <v>679</v>
      </c>
      <c r="G507" s="12"/>
      <c r="H507" s="12"/>
      <c r="I507" s="162"/>
      <c r="J507" s="171">
        <f>BK507</f>
        <v>0</v>
      </c>
      <c r="K507" s="12"/>
      <c r="L507" s="159"/>
      <c r="M507" s="164"/>
      <c r="N507" s="165"/>
      <c r="O507" s="165"/>
      <c r="P507" s="166">
        <f>SUM(P508:P599)</f>
        <v>0</v>
      </c>
      <c r="Q507" s="165"/>
      <c r="R507" s="166">
        <f>SUM(R508:R599)</f>
        <v>0</v>
      </c>
      <c r="S507" s="165"/>
      <c r="T507" s="167">
        <f>SUM(T508:T599)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160" t="s">
        <v>80</v>
      </c>
      <c r="AT507" s="168" t="s">
        <v>72</v>
      </c>
      <c r="AU507" s="168" t="s">
        <v>80</v>
      </c>
      <c r="AY507" s="160" t="s">
        <v>189</v>
      </c>
      <c r="BK507" s="169">
        <f>SUM(BK508:BK599)</f>
        <v>0</v>
      </c>
    </row>
    <row r="508" s="2" customFormat="1" ht="44.25" customHeight="1">
      <c r="A508" s="38"/>
      <c r="B508" s="172"/>
      <c r="C508" s="173" t="s">
        <v>421</v>
      </c>
      <c r="D508" s="173" t="s">
        <v>191</v>
      </c>
      <c r="E508" s="174" t="s">
        <v>680</v>
      </c>
      <c r="F508" s="175" t="s">
        <v>681</v>
      </c>
      <c r="G508" s="176" t="s">
        <v>223</v>
      </c>
      <c r="H508" s="177">
        <v>40.698</v>
      </c>
      <c r="I508" s="178"/>
      <c r="J508" s="179">
        <f>ROUND(I508*H508,2)</f>
        <v>0</v>
      </c>
      <c r="K508" s="180"/>
      <c r="L508" s="39"/>
      <c r="M508" s="181" t="s">
        <v>1</v>
      </c>
      <c r="N508" s="182" t="s">
        <v>38</v>
      </c>
      <c r="O508" s="77"/>
      <c r="P508" s="183">
        <f>O508*H508</f>
        <v>0</v>
      </c>
      <c r="Q508" s="183">
        <v>0</v>
      </c>
      <c r="R508" s="183">
        <f>Q508*H508</f>
        <v>0</v>
      </c>
      <c r="S508" s="183">
        <v>0</v>
      </c>
      <c r="T508" s="184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85" t="s">
        <v>104</v>
      </c>
      <c r="AT508" s="185" t="s">
        <v>191</v>
      </c>
      <c r="AU508" s="185" t="s">
        <v>82</v>
      </c>
      <c r="AY508" s="19" t="s">
        <v>189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19" t="s">
        <v>80</v>
      </c>
      <c r="BK508" s="186">
        <f>ROUND(I508*H508,2)</f>
        <v>0</v>
      </c>
      <c r="BL508" s="19" t="s">
        <v>104</v>
      </c>
      <c r="BM508" s="185" t="s">
        <v>682</v>
      </c>
    </row>
    <row r="509" s="14" customFormat="1">
      <c r="A509" s="14"/>
      <c r="B509" s="195"/>
      <c r="C509" s="14"/>
      <c r="D509" s="188" t="s">
        <v>195</v>
      </c>
      <c r="E509" s="196" t="s">
        <v>1</v>
      </c>
      <c r="F509" s="197" t="s">
        <v>683</v>
      </c>
      <c r="G509" s="14"/>
      <c r="H509" s="198">
        <v>40.698</v>
      </c>
      <c r="I509" s="199"/>
      <c r="J509" s="14"/>
      <c r="K509" s="14"/>
      <c r="L509" s="195"/>
      <c r="M509" s="200"/>
      <c r="N509" s="201"/>
      <c r="O509" s="201"/>
      <c r="P509" s="201"/>
      <c r="Q509" s="201"/>
      <c r="R509" s="201"/>
      <c r="S509" s="201"/>
      <c r="T509" s="20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196" t="s">
        <v>195</v>
      </c>
      <c r="AU509" s="196" t="s">
        <v>82</v>
      </c>
      <c r="AV509" s="14" t="s">
        <v>82</v>
      </c>
      <c r="AW509" s="14" t="s">
        <v>30</v>
      </c>
      <c r="AX509" s="14" t="s">
        <v>73</v>
      </c>
      <c r="AY509" s="196" t="s">
        <v>189</v>
      </c>
    </row>
    <row r="510" s="15" customFormat="1">
      <c r="A510" s="15"/>
      <c r="B510" s="203"/>
      <c r="C510" s="15"/>
      <c r="D510" s="188" t="s">
        <v>195</v>
      </c>
      <c r="E510" s="204" t="s">
        <v>1</v>
      </c>
      <c r="F510" s="205" t="s">
        <v>200</v>
      </c>
      <c r="G510" s="15"/>
      <c r="H510" s="206">
        <v>40.698</v>
      </c>
      <c r="I510" s="207"/>
      <c r="J510" s="15"/>
      <c r="K510" s="15"/>
      <c r="L510" s="203"/>
      <c r="M510" s="208"/>
      <c r="N510" s="209"/>
      <c r="O510" s="209"/>
      <c r="P510" s="209"/>
      <c r="Q510" s="209"/>
      <c r="R510" s="209"/>
      <c r="S510" s="209"/>
      <c r="T510" s="210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04" t="s">
        <v>195</v>
      </c>
      <c r="AU510" s="204" t="s">
        <v>82</v>
      </c>
      <c r="AV510" s="15" t="s">
        <v>104</v>
      </c>
      <c r="AW510" s="15" t="s">
        <v>30</v>
      </c>
      <c r="AX510" s="15" t="s">
        <v>80</v>
      </c>
      <c r="AY510" s="204" t="s">
        <v>189</v>
      </c>
    </row>
    <row r="511" s="2" customFormat="1" ht="44.25" customHeight="1">
      <c r="A511" s="38"/>
      <c r="B511" s="172"/>
      <c r="C511" s="173" t="s">
        <v>684</v>
      </c>
      <c r="D511" s="173" t="s">
        <v>191</v>
      </c>
      <c r="E511" s="174" t="s">
        <v>685</v>
      </c>
      <c r="F511" s="175" t="s">
        <v>686</v>
      </c>
      <c r="G511" s="176" t="s">
        <v>223</v>
      </c>
      <c r="H511" s="177">
        <v>1315.2660000000001</v>
      </c>
      <c r="I511" s="178"/>
      <c r="J511" s="179">
        <f>ROUND(I511*H511,2)</f>
        <v>0</v>
      </c>
      <c r="K511" s="180"/>
      <c r="L511" s="39"/>
      <c r="M511" s="181" t="s">
        <v>1</v>
      </c>
      <c r="N511" s="182" t="s">
        <v>38</v>
      </c>
      <c r="O511" s="77"/>
      <c r="P511" s="183">
        <f>O511*H511</f>
        <v>0</v>
      </c>
      <c r="Q511" s="183">
        <v>0</v>
      </c>
      <c r="R511" s="183">
        <f>Q511*H511</f>
        <v>0</v>
      </c>
      <c r="S511" s="183">
        <v>0</v>
      </c>
      <c r="T511" s="184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185" t="s">
        <v>104</v>
      </c>
      <c r="AT511" s="185" t="s">
        <v>191</v>
      </c>
      <c r="AU511" s="185" t="s">
        <v>82</v>
      </c>
      <c r="AY511" s="19" t="s">
        <v>189</v>
      </c>
      <c r="BE511" s="186">
        <f>IF(N511="základní",J511,0)</f>
        <v>0</v>
      </c>
      <c r="BF511" s="186">
        <f>IF(N511="snížená",J511,0)</f>
        <v>0</v>
      </c>
      <c r="BG511" s="186">
        <f>IF(N511="zákl. přenesená",J511,0)</f>
        <v>0</v>
      </c>
      <c r="BH511" s="186">
        <f>IF(N511="sníž. přenesená",J511,0)</f>
        <v>0</v>
      </c>
      <c r="BI511" s="186">
        <f>IF(N511="nulová",J511,0)</f>
        <v>0</v>
      </c>
      <c r="BJ511" s="19" t="s">
        <v>80</v>
      </c>
      <c r="BK511" s="186">
        <f>ROUND(I511*H511,2)</f>
        <v>0</v>
      </c>
      <c r="BL511" s="19" t="s">
        <v>104</v>
      </c>
      <c r="BM511" s="185" t="s">
        <v>687</v>
      </c>
    </row>
    <row r="512" s="14" customFormat="1">
      <c r="A512" s="14"/>
      <c r="B512" s="195"/>
      <c r="C512" s="14"/>
      <c r="D512" s="188" t="s">
        <v>195</v>
      </c>
      <c r="E512" s="196" t="s">
        <v>1</v>
      </c>
      <c r="F512" s="197" t="s">
        <v>688</v>
      </c>
      <c r="G512" s="14"/>
      <c r="H512" s="198">
        <v>412.51400000000001</v>
      </c>
      <c r="I512" s="199"/>
      <c r="J512" s="14"/>
      <c r="K512" s="14"/>
      <c r="L512" s="195"/>
      <c r="M512" s="200"/>
      <c r="N512" s="201"/>
      <c r="O512" s="201"/>
      <c r="P512" s="201"/>
      <c r="Q512" s="201"/>
      <c r="R512" s="201"/>
      <c r="S512" s="201"/>
      <c r="T512" s="20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6" t="s">
        <v>195</v>
      </c>
      <c r="AU512" s="196" t="s">
        <v>82</v>
      </c>
      <c r="AV512" s="14" t="s">
        <v>82</v>
      </c>
      <c r="AW512" s="14" t="s">
        <v>30</v>
      </c>
      <c r="AX512" s="14" t="s">
        <v>73</v>
      </c>
      <c r="AY512" s="196" t="s">
        <v>189</v>
      </c>
    </row>
    <row r="513" s="14" customFormat="1">
      <c r="A513" s="14"/>
      <c r="B513" s="195"/>
      <c r="C513" s="14"/>
      <c r="D513" s="188" t="s">
        <v>195</v>
      </c>
      <c r="E513" s="196" t="s">
        <v>1</v>
      </c>
      <c r="F513" s="197" t="s">
        <v>689</v>
      </c>
      <c r="G513" s="14"/>
      <c r="H513" s="198">
        <v>-32.082000000000001</v>
      </c>
      <c r="I513" s="199"/>
      <c r="J513" s="14"/>
      <c r="K513" s="14"/>
      <c r="L513" s="195"/>
      <c r="M513" s="200"/>
      <c r="N513" s="201"/>
      <c r="O513" s="201"/>
      <c r="P513" s="201"/>
      <c r="Q513" s="201"/>
      <c r="R513" s="201"/>
      <c r="S513" s="201"/>
      <c r="T513" s="20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196" t="s">
        <v>195</v>
      </c>
      <c r="AU513" s="196" t="s">
        <v>82</v>
      </c>
      <c r="AV513" s="14" t="s">
        <v>82</v>
      </c>
      <c r="AW513" s="14" t="s">
        <v>30</v>
      </c>
      <c r="AX513" s="14" t="s">
        <v>73</v>
      </c>
      <c r="AY513" s="196" t="s">
        <v>189</v>
      </c>
    </row>
    <row r="514" s="14" customFormat="1">
      <c r="A514" s="14"/>
      <c r="B514" s="195"/>
      <c r="C514" s="14"/>
      <c r="D514" s="188" t="s">
        <v>195</v>
      </c>
      <c r="E514" s="196" t="s">
        <v>1</v>
      </c>
      <c r="F514" s="197" t="s">
        <v>690</v>
      </c>
      <c r="G514" s="14"/>
      <c r="H514" s="198">
        <v>-33.610999999999997</v>
      </c>
      <c r="I514" s="199"/>
      <c r="J514" s="14"/>
      <c r="K514" s="14"/>
      <c r="L514" s="195"/>
      <c r="M514" s="200"/>
      <c r="N514" s="201"/>
      <c r="O514" s="201"/>
      <c r="P514" s="201"/>
      <c r="Q514" s="201"/>
      <c r="R514" s="201"/>
      <c r="S514" s="201"/>
      <c r="T514" s="20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196" t="s">
        <v>195</v>
      </c>
      <c r="AU514" s="196" t="s">
        <v>82</v>
      </c>
      <c r="AV514" s="14" t="s">
        <v>82</v>
      </c>
      <c r="AW514" s="14" t="s">
        <v>30</v>
      </c>
      <c r="AX514" s="14" t="s">
        <v>73</v>
      </c>
      <c r="AY514" s="196" t="s">
        <v>189</v>
      </c>
    </row>
    <row r="515" s="14" customFormat="1">
      <c r="A515" s="14"/>
      <c r="B515" s="195"/>
      <c r="C515" s="14"/>
      <c r="D515" s="188" t="s">
        <v>195</v>
      </c>
      <c r="E515" s="196" t="s">
        <v>1</v>
      </c>
      <c r="F515" s="197" t="s">
        <v>691</v>
      </c>
      <c r="G515" s="14"/>
      <c r="H515" s="198">
        <v>-29.663</v>
      </c>
      <c r="I515" s="199"/>
      <c r="J515" s="14"/>
      <c r="K515" s="14"/>
      <c r="L515" s="195"/>
      <c r="M515" s="200"/>
      <c r="N515" s="201"/>
      <c r="O515" s="201"/>
      <c r="P515" s="201"/>
      <c r="Q515" s="201"/>
      <c r="R515" s="201"/>
      <c r="S515" s="201"/>
      <c r="T515" s="20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6" t="s">
        <v>195</v>
      </c>
      <c r="AU515" s="196" t="s">
        <v>82</v>
      </c>
      <c r="AV515" s="14" t="s">
        <v>82</v>
      </c>
      <c r="AW515" s="14" t="s">
        <v>30</v>
      </c>
      <c r="AX515" s="14" t="s">
        <v>73</v>
      </c>
      <c r="AY515" s="196" t="s">
        <v>189</v>
      </c>
    </row>
    <row r="516" s="14" customFormat="1">
      <c r="A516" s="14"/>
      <c r="B516" s="195"/>
      <c r="C516" s="14"/>
      <c r="D516" s="188" t="s">
        <v>195</v>
      </c>
      <c r="E516" s="196" t="s">
        <v>1</v>
      </c>
      <c r="F516" s="197" t="s">
        <v>692</v>
      </c>
      <c r="G516" s="14"/>
      <c r="H516" s="198">
        <v>-46.619999999999997</v>
      </c>
      <c r="I516" s="199"/>
      <c r="J516" s="14"/>
      <c r="K516" s="14"/>
      <c r="L516" s="195"/>
      <c r="M516" s="200"/>
      <c r="N516" s="201"/>
      <c r="O516" s="201"/>
      <c r="P516" s="201"/>
      <c r="Q516" s="201"/>
      <c r="R516" s="201"/>
      <c r="S516" s="201"/>
      <c r="T516" s="20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196" t="s">
        <v>195</v>
      </c>
      <c r="AU516" s="196" t="s">
        <v>82</v>
      </c>
      <c r="AV516" s="14" t="s">
        <v>82</v>
      </c>
      <c r="AW516" s="14" t="s">
        <v>30</v>
      </c>
      <c r="AX516" s="14" t="s">
        <v>73</v>
      </c>
      <c r="AY516" s="196" t="s">
        <v>189</v>
      </c>
    </row>
    <row r="517" s="14" customFormat="1">
      <c r="A517" s="14"/>
      <c r="B517" s="195"/>
      <c r="C517" s="14"/>
      <c r="D517" s="188" t="s">
        <v>195</v>
      </c>
      <c r="E517" s="196" t="s">
        <v>1</v>
      </c>
      <c r="F517" s="197" t="s">
        <v>693</v>
      </c>
      <c r="G517" s="14"/>
      <c r="H517" s="198">
        <v>61.716000000000001</v>
      </c>
      <c r="I517" s="199"/>
      <c r="J517" s="14"/>
      <c r="K517" s="14"/>
      <c r="L517" s="195"/>
      <c r="M517" s="200"/>
      <c r="N517" s="201"/>
      <c r="O517" s="201"/>
      <c r="P517" s="201"/>
      <c r="Q517" s="201"/>
      <c r="R517" s="201"/>
      <c r="S517" s="201"/>
      <c r="T517" s="20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6" t="s">
        <v>195</v>
      </c>
      <c r="AU517" s="196" t="s">
        <v>82</v>
      </c>
      <c r="AV517" s="14" t="s">
        <v>82</v>
      </c>
      <c r="AW517" s="14" t="s">
        <v>30</v>
      </c>
      <c r="AX517" s="14" t="s">
        <v>73</v>
      </c>
      <c r="AY517" s="196" t="s">
        <v>189</v>
      </c>
    </row>
    <row r="518" s="14" customFormat="1">
      <c r="A518" s="14"/>
      <c r="B518" s="195"/>
      <c r="C518" s="14"/>
      <c r="D518" s="188" t="s">
        <v>195</v>
      </c>
      <c r="E518" s="196" t="s">
        <v>1</v>
      </c>
      <c r="F518" s="197" t="s">
        <v>694</v>
      </c>
      <c r="G518" s="14"/>
      <c r="H518" s="198">
        <v>1034.9179999999999</v>
      </c>
      <c r="I518" s="199"/>
      <c r="J518" s="14"/>
      <c r="K518" s="14"/>
      <c r="L518" s="195"/>
      <c r="M518" s="200"/>
      <c r="N518" s="201"/>
      <c r="O518" s="201"/>
      <c r="P518" s="201"/>
      <c r="Q518" s="201"/>
      <c r="R518" s="201"/>
      <c r="S518" s="201"/>
      <c r="T518" s="20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196" t="s">
        <v>195</v>
      </c>
      <c r="AU518" s="196" t="s">
        <v>82</v>
      </c>
      <c r="AV518" s="14" t="s">
        <v>82</v>
      </c>
      <c r="AW518" s="14" t="s">
        <v>30</v>
      </c>
      <c r="AX518" s="14" t="s">
        <v>73</v>
      </c>
      <c r="AY518" s="196" t="s">
        <v>189</v>
      </c>
    </row>
    <row r="519" s="14" customFormat="1">
      <c r="A519" s="14"/>
      <c r="B519" s="195"/>
      <c r="C519" s="14"/>
      <c r="D519" s="188" t="s">
        <v>195</v>
      </c>
      <c r="E519" s="196" t="s">
        <v>1</v>
      </c>
      <c r="F519" s="197" t="s">
        <v>695</v>
      </c>
      <c r="G519" s="14"/>
      <c r="H519" s="198">
        <v>-13.025</v>
      </c>
      <c r="I519" s="199"/>
      <c r="J519" s="14"/>
      <c r="K519" s="14"/>
      <c r="L519" s="195"/>
      <c r="M519" s="200"/>
      <c r="N519" s="201"/>
      <c r="O519" s="201"/>
      <c r="P519" s="201"/>
      <c r="Q519" s="201"/>
      <c r="R519" s="201"/>
      <c r="S519" s="201"/>
      <c r="T519" s="20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196" t="s">
        <v>195</v>
      </c>
      <c r="AU519" s="196" t="s">
        <v>82</v>
      </c>
      <c r="AV519" s="14" t="s">
        <v>82</v>
      </c>
      <c r="AW519" s="14" t="s">
        <v>30</v>
      </c>
      <c r="AX519" s="14" t="s">
        <v>73</v>
      </c>
      <c r="AY519" s="196" t="s">
        <v>189</v>
      </c>
    </row>
    <row r="520" s="14" customFormat="1">
      <c r="A520" s="14"/>
      <c r="B520" s="195"/>
      <c r="C520" s="14"/>
      <c r="D520" s="188" t="s">
        <v>195</v>
      </c>
      <c r="E520" s="196" t="s">
        <v>1</v>
      </c>
      <c r="F520" s="197" t="s">
        <v>696</v>
      </c>
      <c r="G520" s="14"/>
      <c r="H520" s="198">
        <v>-61.726999999999997</v>
      </c>
      <c r="I520" s="199"/>
      <c r="J520" s="14"/>
      <c r="K520" s="14"/>
      <c r="L520" s="195"/>
      <c r="M520" s="200"/>
      <c r="N520" s="201"/>
      <c r="O520" s="201"/>
      <c r="P520" s="201"/>
      <c r="Q520" s="201"/>
      <c r="R520" s="201"/>
      <c r="S520" s="201"/>
      <c r="T520" s="20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196" t="s">
        <v>195</v>
      </c>
      <c r="AU520" s="196" t="s">
        <v>82</v>
      </c>
      <c r="AV520" s="14" t="s">
        <v>82</v>
      </c>
      <c r="AW520" s="14" t="s">
        <v>30</v>
      </c>
      <c r="AX520" s="14" t="s">
        <v>73</v>
      </c>
      <c r="AY520" s="196" t="s">
        <v>189</v>
      </c>
    </row>
    <row r="521" s="14" customFormat="1">
      <c r="A521" s="14"/>
      <c r="B521" s="195"/>
      <c r="C521" s="14"/>
      <c r="D521" s="188" t="s">
        <v>195</v>
      </c>
      <c r="E521" s="196" t="s">
        <v>1</v>
      </c>
      <c r="F521" s="197" t="s">
        <v>697</v>
      </c>
      <c r="G521" s="14"/>
      <c r="H521" s="198">
        <v>-11.611000000000001</v>
      </c>
      <c r="I521" s="199"/>
      <c r="J521" s="14"/>
      <c r="K521" s="14"/>
      <c r="L521" s="195"/>
      <c r="M521" s="200"/>
      <c r="N521" s="201"/>
      <c r="O521" s="201"/>
      <c r="P521" s="201"/>
      <c r="Q521" s="201"/>
      <c r="R521" s="201"/>
      <c r="S521" s="201"/>
      <c r="T521" s="20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196" t="s">
        <v>195</v>
      </c>
      <c r="AU521" s="196" t="s">
        <v>82</v>
      </c>
      <c r="AV521" s="14" t="s">
        <v>82</v>
      </c>
      <c r="AW521" s="14" t="s">
        <v>30</v>
      </c>
      <c r="AX521" s="14" t="s">
        <v>73</v>
      </c>
      <c r="AY521" s="196" t="s">
        <v>189</v>
      </c>
    </row>
    <row r="522" s="14" customFormat="1">
      <c r="A522" s="14"/>
      <c r="B522" s="195"/>
      <c r="C522" s="14"/>
      <c r="D522" s="188" t="s">
        <v>195</v>
      </c>
      <c r="E522" s="196" t="s">
        <v>1</v>
      </c>
      <c r="F522" s="197" t="s">
        <v>698</v>
      </c>
      <c r="G522" s="14"/>
      <c r="H522" s="198">
        <v>-30.741</v>
      </c>
      <c r="I522" s="199"/>
      <c r="J522" s="14"/>
      <c r="K522" s="14"/>
      <c r="L522" s="195"/>
      <c r="M522" s="200"/>
      <c r="N522" s="201"/>
      <c r="O522" s="201"/>
      <c r="P522" s="201"/>
      <c r="Q522" s="201"/>
      <c r="R522" s="201"/>
      <c r="S522" s="201"/>
      <c r="T522" s="20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196" t="s">
        <v>195</v>
      </c>
      <c r="AU522" s="196" t="s">
        <v>82</v>
      </c>
      <c r="AV522" s="14" t="s">
        <v>82</v>
      </c>
      <c r="AW522" s="14" t="s">
        <v>30</v>
      </c>
      <c r="AX522" s="14" t="s">
        <v>73</v>
      </c>
      <c r="AY522" s="196" t="s">
        <v>189</v>
      </c>
    </row>
    <row r="523" s="14" customFormat="1">
      <c r="A523" s="14"/>
      <c r="B523" s="195"/>
      <c r="C523" s="14"/>
      <c r="D523" s="188" t="s">
        <v>195</v>
      </c>
      <c r="E523" s="196" t="s">
        <v>1</v>
      </c>
      <c r="F523" s="197" t="s">
        <v>699</v>
      </c>
      <c r="G523" s="14"/>
      <c r="H523" s="198">
        <v>65.197999999999993</v>
      </c>
      <c r="I523" s="199"/>
      <c r="J523" s="14"/>
      <c r="K523" s="14"/>
      <c r="L523" s="195"/>
      <c r="M523" s="200"/>
      <c r="N523" s="201"/>
      <c r="O523" s="201"/>
      <c r="P523" s="201"/>
      <c r="Q523" s="201"/>
      <c r="R523" s="201"/>
      <c r="S523" s="201"/>
      <c r="T523" s="20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196" t="s">
        <v>195</v>
      </c>
      <c r="AU523" s="196" t="s">
        <v>82</v>
      </c>
      <c r="AV523" s="14" t="s">
        <v>82</v>
      </c>
      <c r="AW523" s="14" t="s">
        <v>30</v>
      </c>
      <c r="AX523" s="14" t="s">
        <v>73</v>
      </c>
      <c r="AY523" s="196" t="s">
        <v>189</v>
      </c>
    </row>
    <row r="524" s="15" customFormat="1">
      <c r="A524" s="15"/>
      <c r="B524" s="203"/>
      <c r="C524" s="15"/>
      <c r="D524" s="188" t="s">
        <v>195</v>
      </c>
      <c r="E524" s="204" t="s">
        <v>1</v>
      </c>
      <c r="F524" s="205" t="s">
        <v>200</v>
      </c>
      <c r="G524" s="15"/>
      <c r="H524" s="206">
        <v>1315.2659999999999</v>
      </c>
      <c r="I524" s="207"/>
      <c r="J524" s="15"/>
      <c r="K524" s="15"/>
      <c r="L524" s="203"/>
      <c r="M524" s="208"/>
      <c r="N524" s="209"/>
      <c r="O524" s="209"/>
      <c r="P524" s="209"/>
      <c r="Q524" s="209"/>
      <c r="R524" s="209"/>
      <c r="S524" s="209"/>
      <c r="T524" s="210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04" t="s">
        <v>195</v>
      </c>
      <c r="AU524" s="204" t="s">
        <v>82</v>
      </c>
      <c r="AV524" s="15" t="s">
        <v>104</v>
      </c>
      <c r="AW524" s="15" t="s">
        <v>30</v>
      </c>
      <c r="AX524" s="15" t="s">
        <v>80</v>
      </c>
      <c r="AY524" s="204" t="s">
        <v>189</v>
      </c>
    </row>
    <row r="525" s="2" customFormat="1" ht="24.15" customHeight="1">
      <c r="A525" s="38"/>
      <c r="B525" s="172"/>
      <c r="C525" s="173" t="s">
        <v>426</v>
      </c>
      <c r="D525" s="173" t="s">
        <v>191</v>
      </c>
      <c r="E525" s="174" t="s">
        <v>700</v>
      </c>
      <c r="F525" s="175" t="s">
        <v>701</v>
      </c>
      <c r="G525" s="176" t="s">
        <v>228</v>
      </c>
      <c r="H525" s="177">
        <v>200</v>
      </c>
      <c r="I525" s="178"/>
      <c r="J525" s="179">
        <f>ROUND(I525*H525,2)</f>
        <v>0</v>
      </c>
      <c r="K525" s="180"/>
      <c r="L525" s="39"/>
      <c r="M525" s="181" t="s">
        <v>1</v>
      </c>
      <c r="N525" s="182" t="s">
        <v>38</v>
      </c>
      <c r="O525" s="77"/>
      <c r="P525" s="183">
        <f>O525*H525</f>
        <v>0</v>
      </c>
      <c r="Q525" s="183">
        <v>0</v>
      </c>
      <c r="R525" s="183">
        <f>Q525*H525</f>
        <v>0</v>
      </c>
      <c r="S525" s="183">
        <v>0</v>
      </c>
      <c r="T525" s="184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185" t="s">
        <v>104</v>
      </c>
      <c r="AT525" s="185" t="s">
        <v>191</v>
      </c>
      <c r="AU525" s="185" t="s">
        <v>82</v>
      </c>
      <c r="AY525" s="19" t="s">
        <v>189</v>
      </c>
      <c r="BE525" s="186">
        <f>IF(N525="základní",J525,0)</f>
        <v>0</v>
      </c>
      <c r="BF525" s="186">
        <f>IF(N525="snížená",J525,0)</f>
        <v>0</v>
      </c>
      <c r="BG525" s="186">
        <f>IF(N525="zákl. přenesená",J525,0)</f>
        <v>0</v>
      </c>
      <c r="BH525" s="186">
        <f>IF(N525="sníž. přenesená",J525,0)</f>
        <v>0</v>
      </c>
      <c r="BI525" s="186">
        <f>IF(N525="nulová",J525,0)</f>
        <v>0</v>
      </c>
      <c r="BJ525" s="19" t="s">
        <v>80</v>
      </c>
      <c r="BK525" s="186">
        <f>ROUND(I525*H525,2)</f>
        <v>0</v>
      </c>
      <c r="BL525" s="19" t="s">
        <v>104</v>
      </c>
      <c r="BM525" s="185" t="s">
        <v>702</v>
      </c>
    </row>
    <row r="526" s="2" customFormat="1" ht="24.15" customHeight="1">
      <c r="A526" s="38"/>
      <c r="B526" s="172"/>
      <c r="C526" s="173" t="s">
        <v>703</v>
      </c>
      <c r="D526" s="173" t="s">
        <v>191</v>
      </c>
      <c r="E526" s="174" t="s">
        <v>704</v>
      </c>
      <c r="F526" s="175" t="s">
        <v>705</v>
      </c>
      <c r="G526" s="176" t="s">
        <v>223</v>
      </c>
      <c r="H526" s="177">
        <v>46.460000000000001</v>
      </c>
      <c r="I526" s="178"/>
      <c r="J526" s="179">
        <f>ROUND(I526*H526,2)</f>
        <v>0</v>
      </c>
      <c r="K526" s="180"/>
      <c r="L526" s="39"/>
      <c r="M526" s="181" t="s">
        <v>1</v>
      </c>
      <c r="N526" s="182" t="s">
        <v>38</v>
      </c>
      <c r="O526" s="77"/>
      <c r="P526" s="183">
        <f>O526*H526</f>
        <v>0</v>
      </c>
      <c r="Q526" s="183">
        <v>0</v>
      </c>
      <c r="R526" s="183">
        <f>Q526*H526</f>
        <v>0</v>
      </c>
      <c r="S526" s="183">
        <v>0</v>
      </c>
      <c r="T526" s="184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185" t="s">
        <v>104</v>
      </c>
      <c r="AT526" s="185" t="s">
        <v>191</v>
      </c>
      <c r="AU526" s="185" t="s">
        <v>82</v>
      </c>
      <c r="AY526" s="19" t="s">
        <v>189</v>
      </c>
      <c r="BE526" s="186">
        <f>IF(N526="základní",J526,0)</f>
        <v>0</v>
      </c>
      <c r="BF526" s="186">
        <f>IF(N526="snížená",J526,0)</f>
        <v>0</v>
      </c>
      <c r="BG526" s="186">
        <f>IF(N526="zákl. přenesená",J526,0)</f>
        <v>0</v>
      </c>
      <c r="BH526" s="186">
        <f>IF(N526="sníž. přenesená",J526,0)</f>
        <v>0</v>
      </c>
      <c r="BI526" s="186">
        <f>IF(N526="nulová",J526,0)</f>
        <v>0</v>
      </c>
      <c r="BJ526" s="19" t="s">
        <v>80</v>
      </c>
      <c r="BK526" s="186">
        <f>ROUND(I526*H526,2)</f>
        <v>0</v>
      </c>
      <c r="BL526" s="19" t="s">
        <v>104</v>
      </c>
      <c r="BM526" s="185" t="s">
        <v>706</v>
      </c>
    </row>
    <row r="527" s="13" customFormat="1">
      <c r="A527" s="13"/>
      <c r="B527" s="187"/>
      <c r="C527" s="13"/>
      <c r="D527" s="188" t="s">
        <v>195</v>
      </c>
      <c r="E527" s="189" t="s">
        <v>1</v>
      </c>
      <c r="F527" s="190" t="s">
        <v>707</v>
      </c>
      <c r="G527" s="13"/>
      <c r="H527" s="189" t="s">
        <v>1</v>
      </c>
      <c r="I527" s="191"/>
      <c r="J527" s="13"/>
      <c r="K527" s="13"/>
      <c r="L527" s="187"/>
      <c r="M527" s="192"/>
      <c r="N527" s="193"/>
      <c r="O527" s="193"/>
      <c r="P527" s="193"/>
      <c r="Q527" s="193"/>
      <c r="R527" s="193"/>
      <c r="S527" s="193"/>
      <c r="T527" s="19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89" t="s">
        <v>195</v>
      </c>
      <c r="AU527" s="189" t="s">
        <v>82</v>
      </c>
      <c r="AV527" s="13" t="s">
        <v>80</v>
      </c>
      <c r="AW527" s="13" t="s">
        <v>30</v>
      </c>
      <c r="AX527" s="13" t="s">
        <v>73</v>
      </c>
      <c r="AY527" s="189" t="s">
        <v>189</v>
      </c>
    </row>
    <row r="528" s="14" customFormat="1">
      <c r="A528" s="14"/>
      <c r="B528" s="195"/>
      <c r="C528" s="14"/>
      <c r="D528" s="188" t="s">
        <v>195</v>
      </c>
      <c r="E528" s="196" t="s">
        <v>1</v>
      </c>
      <c r="F528" s="197" t="s">
        <v>708</v>
      </c>
      <c r="G528" s="14"/>
      <c r="H528" s="198">
        <v>46.460000000000001</v>
      </c>
      <c r="I528" s="199"/>
      <c r="J528" s="14"/>
      <c r="K528" s="14"/>
      <c r="L528" s="195"/>
      <c r="M528" s="200"/>
      <c r="N528" s="201"/>
      <c r="O528" s="201"/>
      <c r="P528" s="201"/>
      <c r="Q528" s="201"/>
      <c r="R528" s="201"/>
      <c r="S528" s="201"/>
      <c r="T528" s="20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196" t="s">
        <v>195</v>
      </c>
      <c r="AU528" s="196" t="s">
        <v>82</v>
      </c>
      <c r="AV528" s="14" t="s">
        <v>82</v>
      </c>
      <c r="AW528" s="14" t="s">
        <v>30</v>
      </c>
      <c r="AX528" s="14" t="s">
        <v>73</v>
      </c>
      <c r="AY528" s="196" t="s">
        <v>189</v>
      </c>
    </row>
    <row r="529" s="15" customFormat="1">
      <c r="A529" s="15"/>
      <c r="B529" s="203"/>
      <c r="C529" s="15"/>
      <c r="D529" s="188" t="s">
        <v>195</v>
      </c>
      <c r="E529" s="204" t="s">
        <v>1</v>
      </c>
      <c r="F529" s="205" t="s">
        <v>200</v>
      </c>
      <c r="G529" s="15"/>
      <c r="H529" s="206">
        <v>46.460000000000001</v>
      </c>
      <c r="I529" s="207"/>
      <c r="J529" s="15"/>
      <c r="K529" s="15"/>
      <c r="L529" s="203"/>
      <c r="M529" s="208"/>
      <c r="N529" s="209"/>
      <c r="O529" s="209"/>
      <c r="P529" s="209"/>
      <c r="Q529" s="209"/>
      <c r="R529" s="209"/>
      <c r="S529" s="209"/>
      <c r="T529" s="210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04" t="s">
        <v>195</v>
      </c>
      <c r="AU529" s="204" t="s">
        <v>82</v>
      </c>
      <c r="AV529" s="15" t="s">
        <v>104</v>
      </c>
      <c r="AW529" s="15" t="s">
        <v>30</v>
      </c>
      <c r="AX529" s="15" t="s">
        <v>80</v>
      </c>
      <c r="AY529" s="204" t="s">
        <v>189</v>
      </c>
    </row>
    <row r="530" s="2" customFormat="1" ht="33" customHeight="1">
      <c r="A530" s="38"/>
      <c r="B530" s="172"/>
      <c r="C530" s="173" t="s">
        <v>431</v>
      </c>
      <c r="D530" s="173" t="s">
        <v>191</v>
      </c>
      <c r="E530" s="174" t="s">
        <v>709</v>
      </c>
      <c r="F530" s="175" t="s">
        <v>710</v>
      </c>
      <c r="G530" s="176" t="s">
        <v>194</v>
      </c>
      <c r="H530" s="177">
        <v>6.5149999999999997</v>
      </c>
      <c r="I530" s="178"/>
      <c r="J530" s="179">
        <f>ROUND(I530*H530,2)</f>
        <v>0</v>
      </c>
      <c r="K530" s="180"/>
      <c r="L530" s="39"/>
      <c r="M530" s="181" t="s">
        <v>1</v>
      </c>
      <c r="N530" s="182" t="s">
        <v>38</v>
      </c>
      <c r="O530" s="77"/>
      <c r="P530" s="183">
        <f>O530*H530</f>
        <v>0</v>
      </c>
      <c r="Q530" s="183">
        <v>0</v>
      </c>
      <c r="R530" s="183">
        <f>Q530*H530</f>
        <v>0</v>
      </c>
      <c r="S530" s="183">
        <v>0</v>
      </c>
      <c r="T530" s="184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85" t="s">
        <v>104</v>
      </c>
      <c r="AT530" s="185" t="s">
        <v>191</v>
      </c>
      <c r="AU530" s="185" t="s">
        <v>82</v>
      </c>
      <c r="AY530" s="19" t="s">
        <v>189</v>
      </c>
      <c r="BE530" s="186">
        <f>IF(N530="základní",J530,0)</f>
        <v>0</v>
      </c>
      <c r="BF530" s="186">
        <f>IF(N530="snížená",J530,0)</f>
        <v>0</v>
      </c>
      <c r="BG530" s="186">
        <f>IF(N530="zákl. přenesená",J530,0)</f>
        <v>0</v>
      </c>
      <c r="BH530" s="186">
        <f>IF(N530="sníž. přenesená",J530,0)</f>
        <v>0</v>
      </c>
      <c r="BI530" s="186">
        <f>IF(N530="nulová",J530,0)</f>
        <v>0</v>
      </c>
      <c r="BJ530" s="19" t="s">
        <v>80</v>
      </c>
      <c r="BK530" s="186">
        <f>ROUND(I530*H530,2)</f>
        <v>0</v>
      </c>
      <c r="BL530" s="19" t="s">
        <v>104</v>
      </c>
      <c r="BM530" s="185" t="s">
        <v>711</v>
      </c>
    </row>
    <row r="531" s="13" customFormat="1">
      <c r="A531" s="13"/>
      <c r="B531" s="187"/>
      <c r="C531" s="13"/>
      <c r="D531" s="188" t="s">
        <v>195</v>
      </c>
      <c r="E531" s="189" t="s">
        <v>1</v>
      </c>
      <c r="F531" s="190" t="s">
        <v>712</v>
      </c>
      <c r="G531" s="13"/>
      <c r="H531" s="189" t="s">
        <v>1</v>
      </c>
      <c r="I531" s="191"/>
      <c r="J531" s="13"/>
      <c r="K531" s="13"/>
      <c r="L531" s="187"/>
      <c r="M531" s="192"/>
      <c r="N531" s="193"/>
      <c r="O531" s="193"/>
      <c r="P531" s="193"/>
      <c r="Q531" s="193"/>
      <c r="R531" s="193"/>
      <c r="S531" s="193"/>
      <c r="T531" s="19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9" t="s">
        <v>195</v>
      </c>
      <c r="AU531" s="189" t="s">
        <v>82</v>
      </c>
      <c r="AV531" s="13" t="s">
        <v>80</v>
      </c>
      <c r="AW531" s="13" t="s">
        <v>30</v>
      </c>
      <c r="AX531" s="13" t="s">
        <v>73</v>
      </c>
      <c r="AY531" s="189" t="s">
        <v>189</v>
      </c>
    </row>
    <row r="532" s="14" customFormat="1">
      <c r="A532" s="14"/>
      <c r="B532" s="195"/>
      <c r="C532" s="14"/>
      <c r="D532" s="188" t="s">
        <v>195</v>
      </c>
      <c r="E532" s="196" t="s">
        <v>1</v>
      </c>
      <c r="F532" s="197" t="s">
        <v>713</v>
      </c>
      <c r="G532" s="14"/>
      <c r="H532" s="198">
        <v>2.2200000000000002</v>
      </c>
      <c r="I532" s="199"/>
      <c r="J532" s="14"/>
      <c r="K532" s="14"/>
      <c r="L532" s="195"/>
      <c r="M532" s="200"/>
      <c r="N532" s="201"/>
      <c r="O532" s="201"/>
      <c r="P532" s="201"/>
      <c r="Q532" s="201"/>
      <c r="R532" s="201"/>
      <c r="S532" s="201"/>
      <c r="T532" s="20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6" t="s">
        <v>195</v>
      </c>
      <c r="AU532" s="196" t="s">
        <v>82</v>
      </c>
      <c r="AV532" s="14" t="s">
        <v>82</v>
      </c>
      <c r="AW532" s="14" t="s">
        <v>30</v>
      </c>
      <c r="AX532" s="14" t="s">
        <v>73</v>
      </c>
      <c r="AY532" s="196" t="s">
        <v>189</v>
      </c>
    </row>
    <row r="533" s="14" customFormat="1">
      <c r="A533" s="14"/>
      <c r="B533" s="195"/>
      <c r="C533" s="14"/>
      <c r="D533" s="188" t="s">
        <v>195</v>
      </c>
      <c r="E533" s="196" t="s">
        <v>1</v>
      </c>
      <c r="F533" s="197" t="s">
        <v>714</v>
      </c>
      <c r="G533" s="14"/>
      <c r="H533" s="198">
        <v>2.1640000000000001</v>
      </c>
      <c r="I533" s="199"/>
      <c r="J533" s="14"/>
      <c r="K533" s="14"/>
      <c r="L533" s="195"/>
      <c r="M533" s="200"/>
      <c r="N533" s="201"/>
      <c r="O533" s="201"/>
      <c r="P533" s="201"/>
      <c r="Q533" s="201"/>
      <c r="R533" s="201"/>
      <c r="S533" s="201"/>
      <c r="T533" s="20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196" t="s">
        <v>195</v>
      </c>
      <c r="AU533" s="196" t="s">
        <v>82</v>
      </c>
      <c r="AV533" s="14" t="s">
        <v>82</v>
      </c>
      <c r="AW533" s="14" t="s">
        <v>30</v>
      </c>
      <c r="AX533" s="14" t="s">
        <v>73</v>
      </c>
      <c r="AY533" s="196" t="s">
        <v>189</v>
      </c>
    </row>
    <row r="534" s="13" customFormat="1">
      <c r="A534" s="13"/>
      <c r="B534" s="187"/>
      <c r="C534" s="13"/>
      <c r="D534" s="188" t="s">
        <v>195</v>
      </c>
      <c r="E534" s="189" t="s">
        <v>1</v>
      </c>
      <c r="F534" s="190" t="s">
        <v>715</v>
      </c>
      <c r="G534" s="13"/>
      <c r="H534" s="189" t="s">
        <v>1</v>
      </c>
      <c r="I534" s="191"/>
      <c r="J534" s="13"/>
      <c r="K534" s="13"/>
      <c r="L534" s="187"/>
      <c r="M534" s="192"/>
      <c r="N534" s="193"/>
      <c r="O534" s="193"/>
      <c r="P534" s="193"/>
      <c r="Q534" s="193"/>
      <c r="R534" s="193"/>
      <c r="S534" s="193"/>
      <c r="T534" s="19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89" t="s">
        <v>195</v>
      </c>
      <c r="AU534" s="189" t="s">
        <v>82</v>
      </c>
      <c r="AV534" s="13" t="s">
        <v>80</v>
      </c>
      <c r="AW534" s="13" t="s">
        <v>30</v>
      </c>
      <c r="AX534" s="13" t="s">
        <v>73</v>
      </c>
      <c r="AY534" s="189" t="s">
        <v>189</v>
      </c>
    </row>
    <row r="535" s="14" customFormat="1">
      <c r="A535" s="14"/>
      <c r="B535" s="195"/>
      <c r="C535" s="14"/>
      <c r="D535" s="188" t="s">
        <v>195</v>
      </c>
      <c r="E535" s="196" t="s">
        <v>1</v>
      </c>
      <c r="F535" s="197" t="s">
        <v>716</v>
      </c>
      <c r="G535" s="14"/>
      <c r="H535" s="198">
        <v>0.27900000000000003</v>
      </c>
      <c r="I535" s="199"/>
      <c r="J535" s="14"/>
      <c r="K535" s="14"/>
      <c r="L535" s="195"/>
      <c r="M535" s="200"/>
      <c r="N535" s="201"/>
      <c r="O535" s="201"/>
      <c r="P535" s="201"/>
      <c r="Q535" s="201"/>
      <c r="R535" s="201"/>
      <c r="S535" s="201"/>
      <c r="T535" s="20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196" t="s">
        <v>195</v>
      </c>
      <c r="AU535" s="196" t="s">
        <v>82</v>
      </c>
      <c r="AV535" s="14" t="s">
        <v>82</v>
      </c>
      <c r="AW535" s="14" t="s">
        <v>30</v>
      </c>
      <c r="AX535" s="14" t="s">
        <v>73</v>
      </c>
      <c r="AY535" s="196" t="s">
        <v>189</v>
      </c>
    </row>
    <row r="536" s="14" customFormat="1">
      <c r="A536" s="14"/>
      <c r="B536" s="195"/>
      <c r="C536" s="14"/>
      <c r="D536" s="188" t="s">
        <v>195</v>
      </c>
      <c r="E536" s="196" t="s">
        <v>1</v>
      </c>
      <c r="F536" s="197" t="s">
        <v>717</v>
      </c>
      <c r="G536" s="14"/>
      <c r="H536" s="198">
        <v>0.25800000000000001</v>
      </c>
      <c r="I536" s="199"/>
      <c r="J536" s="14"/>
      <c r="K536" s="14"/>
      <c r="L536" s="195"/>
      <c r="M536" s="200"/>
      <c r="N536" s="201"/>
      <c r="O536" s="201"/>
      <c r="P536" s="201"/>
      <c r="Q536" s="201"/>
      <c r="R536" s="201"/>
      <c r="S536" s="201"/>
      <c r="T536" s="20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196" t="s">
        <v>195</v>
      </c>
      <c r="AU536" s="196" t="s">
        <v>82</v>
      </c>
      <c r="AV536" s="14" t="s">
        <v>82</v>
      </c>
      <c r="AW536" s="14" t="s">
        <v>30</v>
      </c>
      <c r="AX536" s="14" t="s">
        <v>73</v>
      </c>
      <c r="AY536" s="196" t="s">
        <v>189</v>
      </c>
    </row>
    <row r="537" s="13" customFormat="1">
      <c r="A537" s="13"/>
      <c r="B537" s="187"/>
      <c r="C537" s="13"/>
      <c r="D537" s="188" t="s">
        <v>195</v>
      </c>
      <c r="E537" s="189" t="s">
        <v>1</v>
      </c>
      <c r="F537" s="190" t="s">
        <v>718</v>
      </c>
      <c r="G537" s="13"/>
      <c r="H537" s="189" t="s">
        <v>1</v>
      </c>
      <c r="I537" s="191"/>
      <c r="J537" s="13"/>
      <c r="K537" s="13"/>
      <c r="L537" s="187"/>
      <c r="M537" s="192"/>
      <c r="N537" s="193"/>
      <c r="O537" s="193"/>
      <c r="P537" s="193"/>
      <c r="Q537" s="193"/>
      <c r="R537" s="193"/>
      <c r="S537" s="193"/>
      <c r="T537" s="19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9" t="s">
        <v>195</v>
      </c>
      <c r="AU537" s="189" t="s">
        <v>82</v>
      </c>
      <c r="AV537" s="13" t="s">
        <v>80</v>
      </c>
      <c r="AW537" s="13" t="s">
        <v>30</v>
      </c>
      <c r="AX537" s="13" t="s">
        <v>73</v>
      </c>
      <c r="AY537" s="189" t="s">
        <v>189</v>
      </c>
    </row>
    <row r="538" s="14" customFormat="1">
      <c r="A538" s="14"/>
      <c r="B538" s="195"/>
      <c r="C538" s="14"/>
      <c r="D538" s="188" t="s">
        <v>195</v>
      </c>
      <c r="E538" s="196" t="s">
        <v>1</v>
      </c>
      <c r="F538" s="197" t="s">
        <v>719</v>
      </c>
      <c r="G538" s="14"/>
      <c r="H538" s="198">
        <v>1.5940000000000001</v>
      </c>
      <c r="I538" s="199"/>
      <c r="J538" s="14"/>
      <c r="K538" s="14"/>
      <c r="L538" s="195"/>
      <c r="M538" s="200"/>
      <c r="N538" s="201"/>
      <c r="O538" s="201"/>
      <c r="P538" s="201"/>
      <c r="Q538" s="201"/>
      <c r="R538" s="201"/>
      <c r="S538" s="201"/>
      <c r="T538" s="20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196" t="s">
        <v>195</v>
      </c>
      <c r="AU538" s="196" t="s">
        <v>82</v>
      </c>
      <c r="AV538" s="14" t="s">
        <v>82</v>
      </c>
      <c r="AW538" s="14" t="s">
        <v>30</v>
      </c>
      <c r="AX538" s="14" t="s">
        <v>73</v>
      </c>
      <c r="AY538" s="196" t="s">
        <v>189</v>
      </c>
    </row>
    <row r="539" s="15" customFormat="1">
      <c r="A539" s="15"/>
      <c r="B539" s="203"/>
      <c r="C539" s="15"/>
      <c r="D539" s="188" t="s">
        <v>195</v>
      </c>
      <c r="E539" s="204" t="s">
        <v>1</v>
      </c>
      <c r="F539" s="205" t="s">
        <v>200</v>
      </c>
      <c r="G539" s="15"/>
      <c r="H539" s="206">
        <v>6.5150000000000006</v>
      </c>
      <c r="I539" s="207"/>
      <c r="J539" s="15"/>
      <c r="K539" s="15"/>
      <c r="L539" s="203"/>
      <c r="M539" s="208"/>
      <c r="N539" s="209"/>
      <c r="O539" s="209"/>
      <c r="P539" s="209"/>
      <c r="Q539" s="209"/>
      <c r="R539" s="209"/>
      <c r="S539" s="209"/>
      <c r="T539" s="210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04" t="s">
        <v>195</v>
      </c>
      <c r="AU539" s="204" t="s">
        <v>82</v>
      </c>
      <c r="AV539" s="15" t="s">
        <v>104</v>
      </c>
      <c r="AW539" s="15" t="s">
        <v>30</v>
      </c>
      <c r="AX539" s="15" t="s">
        <v>80</v>
      </c>
      <c r="AY539" s="204" t="s">
        <v>189</v>
      </c>
    </row>
    <row r="540" s="2" customFormat="1" ht="33" customHeight="1">
      <c r="A540" s="38"/>
      <c r="B540" s="172"/>
      <c r="C540" s="173" t="s">
        <v>720</v>
      </c>
      <c r="D540" s="173" t="s">
        <v>191</v>
      </c>
      <c r="E540" s="174" t="s">
        <v>721</v>
      </c>
      <c r="F540" s="175" t="s">
        <v>722</v>
      </c>
      <c r="G540" s="176" t="s">
        <v>194</v>
      </c>
      <c r="H540" s="177">
        <v>51.255000000000003</v>
      </c>
      <c r="I540" s="178"/>
      <c r="J540" s="179">
        <f>ROUND(I540*H540,2)</f>
        <v>0</v>
      </c>
      <c r="K540" s="180"/>
      <c r="L540" s="39"/>
      <c r="M540" s="181" t="s">
        <v>1</v>
      </c>
      <c r="N540" s="182" t="s">
        <v>38</v>
      </c>
      <c r="O540" s="77"/>
      <c r="P540" s="183">
        <f>O540*H540</f>
        <v>0</v>
      </c>
      <c r="Q540" s="183">
        <v>0</v>
      </c>
      <c r="R540" s="183">
        <f>Q540*H540</f>
        <v>0</v>
      </c>
      <c r="S540" s="183">
        <v>0</v>
      </c>
      <c r="T540" s="184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85" t="s">
        <v>104</v>
      </c>
      <c r="AT540" s="185" t="s">
        <v>191</v>
      </c>
      <c r="AU540" s="185" t="s">
        <v>82</v>
      </c>
      <c r="AY540" s="19" t="s">
        <v>189</v>
      </c>
      <c r="BE540" s="186">
        <f>IF(N540="základní",J540,0)</f>
        <v>0</v>
      </c>
      <c r="BF540" s="186">
        <f>IF(N540="snížená",J540,0)</f>
        <v>0</v>
      </c>
      <c r="BG540" s="186">
        <f>IF(N540="zákl. přenesená",J540,0)</f>
        <v>0</v>
      </c>
      <c r="BH540" s="186">
        <f>IF(N540="sníž. přenesená",J540,0)</f>
        <v>0</v>
      </c>
      <c r="BI540" s="186">
        <f>IF(N540="nulová",J540,0)</f>
        <v>0</v>
      </c>
      <c r="BJ540" s="19" t="s">
        <v>80</v>
      </c>
      <c r="BK540" s="186">
        <f>ROUND(I540*H540,2)</f>
        <v>0</v>
      </c>
      <c r="BL540" s="19" t="s">
        <v>104</v>
      </c>
      <c r="BM540" s="185" t="s">
        <v>723</v>
      </c>
    </row>
    <row r="541" s="14" customFormat="1">
      <c r="A541" s="14"/>
      <c r="B541" s="195"/>
      <c r="C541" s="14"/>
      <c r="D541" s="188" t="s">
        <v>195</v>
      </c>
      <c r="E541" s="196" t="s">
        <v>1</v>
      </c>
      <c r="F541" s="197" t="s">
        <v>724</v>
      </c>
      <c r="G541" s="14"/>
      <c r="H541" s="198">
        <v>50.045000000000002</v>
      </c>
      <c r="I541" s="199"/>
      <c r="J541" s="14"/>
      <c r="K541" s="14"/>
      <c r="L541" s="195"/>
      <c r="M541" s="200"/>
      <c r="N541" s="201"/>
      <c r="O541" s="201"/>
      <c r="P541" s="201"/>
      <c r="Q541" s="201"/>
      <c r="R541" s="201"/>
      <c r="S541" s="201"/>
      <c r="T541" s="20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6" t="s">
        <v>195</v>
      </c>
      <c r="AU541" s="196" t="s">
        <v>82</v>
      </c>
      <c r="AV541" s="14" t="s">
        <v>82</v>
      </c>
      <c r="AW541" s="14" t="s">
        <v>30</v>
      </c>
      <c r="AX541" s="14" t="s">
        <v>73</v>
      </c>
      <c r="AY541" s="196" t="s">
        <v>189</v>
      </c>
    </row>
    <row r="542" s="14" customFormat="1">
      <c r="A542" s="14"/>
      <c r="B542" s="195"/>
      <c r="C542" s="14"/>
      <c r="D542" s="188" t="s">
        <v>195</v>
      </c>
      <c r="E542" s="196" t="s">
        <v>1</v>
      </c>
      <c r="F542" s="197" t="s">
        <v>725</v>
      </c>
      <c r="G542" s="14"/>
      <c r="H542" s="198">
        <v>1.21</v>
      </c>
      <c r="I542" s="199"/>
      <c r="J542" s="14"/>
      <c r="K542" s="14"/>
      <c r="L542" s="195"/>
      <c r="M542" s="200"/>
      <c r="N542" s="201"/>
      <c r="O542" s="201"/>
      <c r="P542" s="201"/>
      <c r="Q542" s="201"/>
      <c r="R542" s="201"/>
      <c r="S542" s="201"/>
      <c r="T542" s="20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196" t="s">
        <v>195</v>
      </c>
      <c r="AU542" s="196" t="s">
        <v>82</v>
      </c>
      <c r="AV542" s="14" t="s">
        <v>82</v>
      </c>
      <c r="AW542" s="14" t="s">
        <v>30</v>
      </c>
      <c r="AX542" s="14" t="s">
        <v>73</v>
      </c>
      <c r="AY542" s="196" t="s">
        <v>189</v>
      </c>
    </row>
    <row r="543" s="15" customFormat="1">
      <c r="A543" s="15"/>
      <c r="B543" s="203"/>
      <c r="C543" s="15"/>
      <c r="D543" s="188" t="s">
        <v>195</v>
      </c>
      <c r="E543" s="204" t="s">
        <v>1</v>
      </c>
      <c r="F543" s="205" t="s">
        <v>200</v>
      </c>
      <c r="G543" s="15"/>
      <c r="H543" s="206">
        <v>51.255000000000003</v>
      </c>
      <c r="I543" s="207"/>
      <c r="J543" s="15"/>
      <c r="K543" s="15"/>
      <c r="L543" s="203"/>
      <c r="M543" s="208"/>
      <c r="N543" s="209"/>
      <c r="O543" s="209"/>
      <c r="P543" s="209"/>
      <c r="Q543" s="209"/>
      <c r="R543" s="209"/>
      <c r="S543" s="209"/>
      <c r="T543" s="210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04" t="s">
        <v>195</v>
      </c>
      <c r="AU543" s="204" t="s">
        <v>82</v>
      </c>
      <c r="AV543" s="15" t="s">
        <v>104</v>
      </c>
      <c r="AW543" s="15" t="s">
        <v>30</v>
      </c>
      <c r="AX543" s="15" t="s">
        <v>80</v>
      </c>
      <c r="AY543" s="204" t="s">
        <v>189</v>
      </c>
    </row>
    <row r="544" s="2" customFormat="1" ht="33" customHeight="1">
      <c r="A544" s="38"/>
      <c r="B544" s="172"/>
      <c r="C544" s="173" t="s">
        <v>434</v>
      </c>
      <c r="D544" s="173" t="s">
        <v>191</v>
      </c>
      <c r="E544" s="174" t="s">
        <v>726</v>
      </c>
      <c r="F544" s="175" t="s">
        <v>727</v>
      </c>
      <c r="G544" s="176" t="s">
        <v>194</v>
      </c>
      <c r="H544" s="177">
        <v>0.70999999999999996</v>
      </c>
      <c r="I544" s="178"/>
      <c r="J544" s="179">
        <f>ROUND(I544*H544,2)</f>
        <v>0</v>
      </c>
      <c r="K544" s="180"/>
      <c r="L544" s="39"/>
      <c r="M544" s="181" t="s">
        <v>1</v>
      </c>
      <c r="N544" s="182" t="s">
        <v>38</v>
      </c>
      <c r="O544" s="77"/>
      <c r="P544" s="183">
        <f>O544*H544</f>
        <v>0</v>
      </c>
      <c r="Q544" s="183">
        <v>0</v>
      </c>
      <c r="R544" s="183">
        <f>Q544*H544</f>
        <v>0</v>
      </c>
      <c r="S544" s="183">
        <v>0</v>
      </c>
      <c r="T544" s="184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185" t="s">
        <v>104</v>
      </c>
      <c r="AT544" s="185" t="s">
        <v>191</v>
      </c>
      <c r="AU544" s="185" t="s">
        <v>82</v>
      </c>
      <c r="AY544" s="19" t="s">
        <v>189</v>
      </c>
      <c r="BE544" s="186">
        <f>IF(N544="základní",J544,0)</f>
        <v>0</v>
      </c>
      <c r="BF544" s="186">
        <f>IF(N544="snížená",J544,0)</f>
        <v>0</v>
      </c>
      <c r="BG544" s="186">
        <f>IF(N544="zákl. přenesená",J544,0)</f>
        <v>0</v>
      </c>
      <c r="BH544" s="186">
        <f>IF(N544="sníž. přenesená",J544,0)</f>
        <v>0</v>
      </c>
      <c r="BI544" s="186">
        <f>IF(N544="nulová",J544,0)</f>
        <v>0</v>
      </c>
      <c r="BJ544" s="19" t="s">
        <v>80</v>
      </c>
      <c r="BK544" s="186">
        <f>ROUND(I544*H544,2)</f>
        <v>0</v>
      </c>
      <c r="BL544" s="19" t="s">
        <v>104</v>
      </c>
      <c r="BM544" s="185" t="s">
        <v>728</v>
      </c>
    </row>
    <row r="545" s="13" customFormat="1">
      <c r="A545" s="13"/>
      <c r="B545" s="187"/>
      <c r="C545" s="13"/>
      <c r="D545" s="188" t="s">
        <v>195</v>
      </c>
      <c r="E545" s="189" t="s">
        <v>1</v>
      </c>
      <c r="F545" s="190" t="s">
        <v>729</v>
      </c>
      <c r="G545" s="13"/>
      <c r="H545" s="189" t="s">
        <v>1</v>
      </c>
      <c r="I545" s="191"/>
      <c r="J545" s="13"/>
      <c r="K545" s="13"/>
      <c r="L545" s="187"/>
      <c r="M545" s="192"/>
      <c r="N545" s="193"/>
      <c r="O545" s="193"/>
      <c r="P545" s="193"/>
      <c r="Q545" s="193"/>
      <c r="R545" s="193"/>
      <c r="S545" s="193"/>
      <c r="T545" s="19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9" t="s">
        <v>195</v>
      </c>
      <c r="AU545" s="189" t="s">
        <v>82</v>
      </c>
      <c r="AV545" s="13" t="s">
        <v>80</v>
      </c>
      <c r="AW545" s="13" t="s">
        <v>30</v>
      </c>
      <c r="AX545" s="13" t="s">
        <v>73</v>
      </c>
      <c r="AY545" s="189" t="s">
        <v>189</v>
      </c>
    </row>
    <row r="546" s="14" customFormat="1">
      <c r="A546" s="14"/>
      <c r="B546" s="195"/>
      <c r="C546" s="14"/>
      <c r="D546" s="188" t="s">
        <v>195</v>
      </c>
      <c r="E546" s="196" t="s">
        <v>1</v>
      </c>
      <c r="F546" s="197" t="s">
        <v>730</v>
      </c>
      <c r="G546" s="14"/>
      <c r="H546" s="198">
        <v>0.70999999999999996</v>
      </c>
      <c r="I546" s="199"/>
      <c r="J546" s="14"/>
      <c r="K546" s="14"/>
      <c r="L546" s="195"/>
      <c r="M546" s="200"/>
      <c r="N546" s="201"/>
      <c r="O546" s="201"/>
      <c r="P546" s="201"/>
      <c r="Q546" s="201"/>
      <c r="R546" s="201"/>
      <c r="S546" s="201"/>
      <c r="T546" s="20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196" t="s">
        <v>195</v>
      </c>
      <c r="AU546" s="196" t="s">
        <v>82</v>
      </c>
      <c r="AV546" s="14" t="s">
        <v>82</v>
      </c>
      <c r="AW546" s="14" t="s">
        <v>30</v>
      </c>
      <c r="AX546" s="14" t="s">
        <v>73</v>
      </c>
      <c r="AY546" s="196" t="s">
        <v>189</v>
      </c>
    </row>
    <row r="547" s="15" customFormat="1">
      <c r="A547" s="15"/>
      <c r="B547" s="203"/>
      <c r="C547" s="15"/>
      <c r="D547" s="188" t="s">
        <v>195</v>
      </c>
      <c r="E547" s="204" t="s">
        <v>1</v>
      </c>
      <c r="F547" s="205" t="s">
        <v>200</v>
      </c>
      <c r="G547" s="15"/>
      <c r="H547" s="206">
        <v>0.70999999999999996</v>
      </c>
      <c r="I547" s="207"/>
      <c r="J547" s="15"/>
      <c r="K547" s="15"/>
      <c r="L547" s="203"/>
      <c r="M547" s="208"/>
      <c r="N547" s="209"/>
      <c r="O547" s="209"/>
      <c r="P547" s="209"/>
      <c r="Q547" s="209"/>
      <c r="R547" s="209"/>
      <c r="S547" s="209"/>
      <c r="T547" s="210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04" t="s">
        <v>195</v>
      </c>
      <c r="AU547" s="204" t="s">
        <v>82</v>
      </c>
      <c r="AV547" s="15" t="s">
        <v>104</v>
      </c>
      <c r="AW547" s="15" t="s">
        <v>30</v>
      </c>
      <c r="AX547" s="15" t="s">
        <v>80</v>
      </c>
      <c r="AY547" s="204" t="s">
        <v>189</v>
      </c>
    </row>
    <row r="548" s="2" customFormat="1" ht="44.25" customHeight="1">
      <c r="A548" s="38"/>
      <c r="B548" s="172"/>
      <c r="C548" s="173" t="s">
        <v>731</v>
      </c>
      <c r="D548" s="173" t="s">
        <v>191</v>
      </c>
      <c r="E548" s="174" t="s">
        <v>732</v>
      </c>
      <c r="F548" s="175" t="s">
        <v>733</v>
      </c>
      <c r="G548" s="176" t="s">
        <v>194</v>
      </c>
      <c r="H548" s="177">
        <v>6.5149999999999997</v>
      </c>
      <c r="I548" s="178"/>
      <c r="J548" s="179">
        <f>ROUND(I548*H548,2)</f>
        <v>0</v>
      </c>
      <c r="K548" s="180"/>
      <c r="L548" s="39"/>
      <c r="M548" s="181" t="s">
        <v>1</v>
      </c>
      <c r="N548" s="182" t="s">
        <v>38</v>
      </c>
      <c r="O548" s="77"/>
      <c r="P548" s="183">
        <f>O548*H548</f>
        <v>0</v>
      </c>
      <c r="Q548" s="183">
        <v>0</v>
      </c>
      <c r="R548" s="183">
        <f>Q548*H548</f>
        <v>0</v>
      </c>
      <c r="S548" s="183">
        <v>0</v>
      </c>
      <c r="T548" s="184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185" t="s">
        <v>104</v>
      </c>
      <c r="AT548" s="185" t="s">
        <v>191</v>
      </c>
      <c r="AU548" s="185" t="s">
        <v>82</v>
      </c>
      <c r="AY548" s="19" t="s">
        <v>189</v>
      </c>
      <c r="BE548" s="186">
        <f>IF(N548="základní",J548,0)</f>
        <v>0</v>
      </c>
      <c r="BF548" s="186">
        <f>IF(N548="snížená",J548,0)</f>
        <v>0</v>
      </c>
      <c r="BG548" s="186">
        <f>IF(N548="zákl. přenesená",J548,0)</f>
        <v>0</v>
      </c>
      <c r="BH548" s="186">
        <f>IF(N548="sníž. přenesená",J548,0)</f>
        <v>0</v>
      </c>
      <c r="BI548" s="186">
        <f>IF(N548="nulová",J548,0)</f>
        <v>0</v>
      </c>
      <c r="BJ548" s="19" t="s">
        <v>80</v>
      </c>
      <c r="BK548" s="186">
        <f>ROUND(I548*H548,2)</f>
        <v>0</v>
      </c>
      <c r="BL548" s="19" t="s">
        <v>104</v>
      </c>
      <c r="BM548" s="185" t="s">
        <v>734</v>
      </c>
    </row>
    <row r="549" s="2" customFormat="1" ht="44.25" customHeight="1">
      <c r="A549" s="38"/>
      <c r="B549" s="172"/>
      <c r="C549" s="173" t="s">
        <v>440</v>
      </c>
      <c r="D549" s="173" t="s">
        <v>191</v>
      </c>
      <c r="E549" s="174" t="s">
        <v>735</v>
      </c>
      <c r="F549" s="175" t="s">
        <v>736</v>
      </c>
      <c r="G549" s="176" t="s">
        <v>194</v>
      </c>
      <c r="H549" s="177">
        <v>0.70999999999999996</v>
      </c>
      <c r="I549" s="178"/>
      <c r="J549" s="179">
        <f>ROUND(I549*H549,2)</f>
        <v>0</v>
      </c>
      <c r="K549" s="180"/>
      <c r="L549" s="39"/>
      <c r="M549" s="181" t="s">
        <v>1</v>
      </c>
      <c r="N549" s="182" t="s">
        <v>38</v>
      </c>
      <c r="O549" s="77"/>
      <c r="P549" s="183">
        <f>O549*H549</f>
        <v>0</v>
      </c>
      <c r="Q549" s="183">
        <v>0</v>
      </c>
      <c r="R549" s="183">
        <f>Q549*H549</f>
        <v>0</v>
      </c>
      <c r="S549" s="183">
        <v>0</v>
      </c>
      <c r="T549" s="18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85" t="s">
        <v>104</v>
      </c>
      <c r="AT549" s="185" t="s">
        <v>191</v>
      </c>
      <c r="AU549" s="185" t="s">
        <v>82</v>
      </c>
      <c r="AY549" s="19" t="s">
        <v>189</v>
      </c>
      <c r="BE549" s="186">
        <f>IF(N549="základní",J549,0)</f>
        <v>0</v>
      </c>
      <c r="BF549" s="186">
        <f>IF(N549="snížená",J549,0)</f>
        <v>0</v>
      </c>
      <c r="BG549" s="186">
        <f>IF(N549="zákl. přenesená",J549,0)</f>
        <v>0</v>
      </c>
      <c r="BH549" s="186">
        <f>IF(N549="sníž. přenesená",J549,0)</f>
        <v>0</v>
      </c>
      <c r="BI549" s="186">
        <f>IF(N549="nulová",J549,0)</f>
        <v>0</v>
      </c>
      <c r="BJ549" s="19" t="s">
        <v>80</v>
      </c>
      <c r="BK549" s="186">
        <f>ROUND(I549*H549,2)</f>
        <v>0</v>
      </c>
      <c r="BL549" s="19" t="s">
        <v>104</v>
      </c>
      <c r="BM549" s="185" t="s">
        <v>737</v>
      </c>
    </row>
    <row r="550" s="2" customFormat="1" ht="24.15" customHeight="1">
      <c r="A550" s="38"/>
      <c r="B550" s="172"/>
      <c r="C550" s="173" t="s">
        <v>738</v>
      </c>
      <c r="D550" s="173" t="s">
        <v>191</v>
      </c>
      <c r="E550" s="174" t="s">
        <v>739</v>
      </c>
      <c r="F550" s="175" t="s">
        <v>740</v>
      </c>
      <c r="G550" s="176" t="s">
        <v>553</v>
      </c>
      <c r="H550" s="177">
        <v>2</v>
      </c>
      <c r="I550" s="178"/>
      <c r="J550" s="179">
        <f>ROUND(I550*H550,2)</f>
        <v>0</v>
      </c>
      <c r="K550" s="180"/>
      <c r="L550" s="39"/>
      <c r="M550" s="181" t="s">
        <v>1</v>
      </c>
      <c r="N550" s="182" t="s">
        <v>38</v>
      </c>
      <c r="O550" s="77"/>
      <c r="P550" s="183">
        <f>O550*H550</f>
        <v>0</v>
      </c>
      <c r="Q550" s="183">
        <v>0</v>
      </c>
      <c r="R550" s="183">
        <f>Q550*H550</f>
        <v>0</v>
      </c>
      <c r="S550" s="183">
        <v>0</v>
      </c>
      <c r="T550" s="184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185" t="s">
        <v>104</v>
      </c>
      <c r="AT550" s="185" t="s">
        <v>191</v>
      </c>
      <c r="AU550" s="185" t="s">
        <v>82</v>
      </c>
      <c r="AY550" s="19" t="s">
        <v>189</v>
      </c>
      <c r="BE550" s="186">
        <f>IF(N550="základní",J550,0)</f>
        <v>0</v>
      </c>
      <c r="BF550" s="186">
        <f>IF(N550="snížená",J550,0)</f>
        <v>0</v>
      </c>
      <c r="BG550" s="186">
        <f>IF(N550="zákl. přenesená",J550,0)</f>
        <v>0</v>
      </c>
      <c r="BH550" s="186">
        <f>IF(N550="sníž. přenesená",J550,0)</f>
        <v>0</v>
      </c>
      <c r="BI550" s="186">
        <f>IF(N550="nulová",J550,0)</f>
        <v>0</v>
      </c>
      <c r="BJ550" s="19" t="s">
        <v>80</v>
      </c>
      <c r="BK550" s="186">
        <f>ROUND(I550*H550,2)</f>
        <v>0</v>
      </c>
      <c r="BL550" s="19" t="s">
        <v>104</v>
      </c>
      <c r="BM550" s="185" t="s">
        <v>741</v>
      </c>
    </row>
    <row r="551" s="2" customFormat="1" ht="21.75" customHeight="1">
      <c r="A551" s="38"/>
      <c r="B551" s="172"/>
      <c r="C551" s="173" t="s">
        <v>444</v>
      </c>
      <c r="D551" s="173" t="s">
        <v>191</v>
      </c>
      <c r="E551" s="174" t="s">
        <v>742</v>
      </c>
      <c r="F551" s="175" t="s">
        <v>743</v>
      </c>
      <c r="G551" s="176" t="s">
        <v>212</v>
      </c>
      <c r="H551" s="177">
        <v>0.53700000000000003</v>
      </c>
      <c r="I551" s="178"/>
      <c r="J551" s="179">
        <f>ROUND(I551*H551,2)</f>
        <v>0</v>
      </c>
      <c r="K551" s="180"/>
      <c r="L551" s="39"/>
      <c r="M551" s="181" t="s">
        <v>1</v>
      </c>
      <c r="N551" s="182" t="s">
        <v>38</v>
      </c>
      <c r="O551" s="77"/>
      <c r="P551" s="183">
        <f>O551*H551</f>
        <v>0</v>
      </c>
      <c r="Q551" s="183">
        <v>0</v>
      </c>
      <c r="R551" s="183">
        <f>Q551*H551</f>
        <v>0</v>
      </c>
      <c r="S551" s="183">
        <v>0</v>
      </c>
      <c r="T551" s="184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185" t="s">
        <v>104</v>
      </c>
      <c r="AT551" s="185" t="s">
        <v>191</v>
      </c>
      <c r="AU551" s="185" t="s">
        <v>82</v>
      </c>
      <c r="AY551" s="19" t="s">
        <v>189</v>
      </c>
      <c r="BE551" s="186">
        <f>IF(N551="základní",J551,0)</f>
        <v>0</v>
      </c>
      <c r="BF551" s="186">
        <f>IF(N551="snížená",J551,0)</f>
        <v>0</v>
      </c>
      <c r="BG551" s="186">
        <f>IF(N551="zákl. přenesená",J551,0)</f>
        <v>0</v>
      </c>
      <c r="BH551" s="186">
        <f>IF(N551="sníž. přenesená",J551,0)</f>
        <v>0</v>
      </c>
      <c r="BI551" s="186">
        <f>IF(N551="nulová",J551,0)</f>
        <v>0</v>
      </c>
      <c r="BJ551" s="19" t="s">
        <v>80</v>
      </c>
      <c r="BK551" s="186">
        <f>ROUND(I551*H551,2)</f>
        <v>0</v>
      </c>
      <c r="BL551" s="19" t="s">
        <v>104</v>
      </c>
      <c r="BM551" s="185" t="s">
        <v>744</v>
      </c>
    </row>
    <row r="552" s="13" customFormat="1">
      <c r="A552" s="13"/>
      <c r="B552" s="187"/>
      <c r="C552" s="13"/>
      <c r="D552" s="188" t="s">
        <v>195</v>
      </c>
      <c r="E552" s="189" t="s">
        <v>1</v>
      </c>
      <c r="F552" s="190" t="s">
        <v>745</v>
      </c>
      <c r="G552" s="13"/>
      <c r="H552" s="189" t="s">
        <v>1</v>
      </c>
      <c r="I552" s="191"/>
      <c r="J552" s="13"/>
      <c r="K552" s="13"/>
      <c r="L552" s="187"/>
      <c r="M552" s="192"/>
      <c r="N552" s="193"/>
      <c r="O552" s="193"/>
      <c r="P552" s="193"/>
      <c r="Q552" s="193"/>
      <c r="R552" s="193"/>
      <c r="S552" s="193"/>
      <c r="T552" s="19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89" t="s">
        <v>195</v>
      </c>
      <c r="AU552" s="189" t="s">
        <v>82</v>
      </c>
      <c r="AV552" s="13" t="s">
        <v>80</v>
      </c>
      <c r="AW552" s="13" t="s">
        <v>30</v>
      </c>
      <c r="AX552" s="13" t="s">
        <v>73</v>
      </c>
      <c r="AY552" s="189" t="s">
        <v>189</v>
      </c>
    </row>
    <row r="553" s="14" customFormat="1">
      <c r="A553" s="14"/>
      <c r="B553" s="195"/>
      <c r="C553" s="14"/>
      <c r="D553" s="188" t="s">
        <v>195</v>
      </c>
      <c r="E553" s="196" t="s">
        <v>1</v>
      </c>
      <c r="F553" s="197" t="s">
        <v>746</v>
      </c>
      <c r="G553" s="14"/>
      <c r="H553" s="198">
        <v>0.35099999999999998</v>
      </c>
      <c r="I553" s="199"/>
      <c r="J553" s="14"/>
      <c r="K553" s="14"/>
      <c r="L553" s="195"/>
      <c r="M553" s="200"/>
      <c r="N553" s="201"/>
      <c r="O553" s="201"/>
      <c r="P553" s="201"/>
      <c r="Q553" s="201"/>
      <c r="R553" s="201"/>
      <c r="S553" s="201"/>
      <c r="T553" s="20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196" t="s">
        <v>195</v>
      </c>
      <c r="AU553" s="196" t="s">
        <v>82</v>
      </c>
      <c r="AV553" s="14" t="s">
        <v>82</v>
      </c>
      <c r="AW553" s="14" t="s">
        <v>30</v>
      </c>
      <c r="AX553" s="14" t="s">
        <v>73</v>
      </c>
      <c r="AY553" s="196" t="s">
        <v>189</v>
      </c>
    </row>
    <row r="554" s="13" customFormat="1">
      <c r="A554" s="13"/>
      <c r="B554" s="187"/>
      <c r="C554" s="13"/>
      <c r="D554" s="188" t="s">
        <v>195</v>
      </c>
      <c r="E554" s="189" t="s">
        <v>1</v>
      </c>
      <c r="F554" s="190" t="s">
        <v>718</v>
      </c>
      <c r="G554" s="13"/>
      <c r="H554" s="189" t="s">
        <v>1</v>
      </c>
      <c r="I554" s="191"/>
      <c r="J554" s="13"/>
      <c r="K554" s="13"/>
      <c r="L554" s="187"/>
      <c r="M554" s="192"/>
      <c r="N554" s="193"/>
      <c r="O554" s="193"/>
      <c r="P554" s="193"/>
      <c r="Q554" s="193"/>
      <c r="R554" s="193"/>
      <c r="S554" s="193"/>
      <c r="T554" s="19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89" t="s">
        <v>195</v>
      </c>
      <c r="AU554" s="189" t="s">
        <v>82</v>
      </c>
      <c r="AV554" s="13" t="s">
        <v>80</v>
      </c>
      <c r="AW554" s="13" t="s">
        <v>30</v>
      </c>
      <c r="AX554" s="13" t="s">
        <v>73</v>
      </c>
      <c r="AY554" s="189" t="s">
        <v>189</v>
      </c>
    </row>
    <row r="555" s="14" customFormat="1">
      <c r="A555" s="14"/>
      <c r="B555" s="195"/>
      <c r="C555" s="14"/>
      <c r="D555" s="188" t="s">
        <v>195</v>
      </c>
      <c r="E555" s="196" t="s">
        <v>1</v>
      </c>
      <c r="F555" s="197" t="s">
        <v>747</v>
      </c>
      <c r="G555" s="14"/>
      <c r="H555" s="198">
        <v>0.112</v>
      </c>
      <c r="I555" s="199"/>
      <c r="J555" s="14"/>
      <c r="K555" s="14"/>
      <c r="L555" s="195"/>
      <c r="M555" s="200"/>
      <c r="N555" s="201"/>
      <c r="O555" s="201"/>
      <c r="P555" s="201"/>
      <c r="Q555" s="201"/>
      <c r="R555" s="201"/>
      <c r="S555" s="201"/>
      <c r="T555" s="20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196" t="s">
        <v>195</v>
      </c>
      <c r="AU555" s="196" t="s">
        <v>82</v>
      </c>
      <c r="AV555" s="14" t="s">
        <v>82</v>
      </c>
      <c r="AW555" s="14" t="s">
        <v>30</v>
      </c>
      <c r="AX555" s="14" t="s">
        <v>73</v>
      </c>
      <c r="AY555" s="196" t="s">
        <v>189</v>
      </c>
    </row>
    <row r="556" s="13" customFormat="1">
      <c r="A556" s="13"/>
      <c r="B556" s="187"/>
      <c r="C556" s="13"/>
      <c r="D556" s="188" t="s">
        <v>195</v>
      </c>
      <c r="E556" s="189" t="s">
        <v>1</v>
      </c>
      <c r="F556" s="190" t="s">
        <v>729</v>
      </c>
      <c r="G556" s="13"/>
      <c r="H556" s="189" t="s">
        <v>1</v>
      </c>
      <c r="I556" s="191"/>
      <c r="J556" s="13"/>
      <c r="K556" s="13"/>
      <c r="L556" s="187"/>
      <c r="M556" s="192"/>
      <c r="N556" s="193"/>
      <c r="O556" s="193"/>
      <c r="P556" s="193"/>
      <c r="Q556" s="193"/>
      <c r="R556" s="193"/>
      <c r="S556" s="193"/>
      <c r="T556" s="19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89" t="s">
        <v>195</v>
      </c>
      <c r="AU556" s="189" t="s">
        <v>82</v>
      </c>
      <c r="AV556" s="13" t="s">
        <v>80</v>
      </c>
      <c r="AW556" s="13" t="s">
        <v>30</v>
      </c>
      <c r="AX556" s="13" t="s">
        <v>73</v>
      </c>
      <c r="AY556" s="189" t="s">
        <v>189</v>
      </c>
    </row>
    <row r="557" s="14" customFormat="1">
      <c r="A557" s="14"/>
      <c r="B557" s="195"/>
      <c r="C557" s="14"/>
      <c r="D557" s="188" t="s">
        <v>195</v>
      </c>
      <c r="E557" s="196" t="s">
        <v>1</v>
      </c>
      <c r="F557" s="197" t="s">
        <v>748</v>
      </c>
      <c r="G557" s="14"/>
      <c r="H557" s="198">
        <v>0.073999999999999996</v>
      </c>
      <c r="I557" s="199"/>
      <c r="J557" s="14"/>
      <c r="K557" s="14"/>
      <c r="L557" s="195"/>
      <c r="M557" s="200"/>
      <c r="N557" s="201"/>
      <c r="O557" s="201"/>
      <c r="P557" s="201"/>
      <c r="Q557" s="201"/>
      <c r="R557" s="201"/>
      <c r="S557" s="201"/>
      <c r="T557" s="20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196" t="s">
        <v>195</v>
      </c>
      <c r="AU557" s="196" t="s">
        <v>82</v>
      </c>
      <c r="AV557" s="14" t="s">
        <v>82</v>
      </c>
      <c r="AW557" s="14" t="s">
        <v>30</v>
      </c>
      <c r="AX557" s="14" t="s">
        <v>73</v>
      </c>
      <c r="AY557" s="196" t="s">
        <v>189</v>
      </c>
    </row>
    <row r="558" s="15" customFormat="1">
      <c r="A558" s="15"/>
      <c r="B558" s="203"/>
      <c r="C558" s="15"/>
      <c r="D558" s="188" t="s">
        <v>195</v>
      </c>
      <c r="E558" s="204" t="s">
        <v>1</v>
      </c>
      <c r="F558" s="205" t="s">
        <v>200</v>
      </c>
      <c r="G558" s="15"/>
      <c r="H558" s="206">
        <v>0.53699999999999992</v>
      </c>
      <c r="I558" s="207"/>
      <c r="J558" s="15"/>
      <c r="K558" s="15"/>
      <c r="L558" s="203"/>
      <c r="M558" s="208"/>
      <c r="N558" s="209"/>
      <c r="O558" s="209"/>
      <c r="P558" s="209"/>
      <c r="Q558" s="209"/>
      <c r="R558" s="209"/>
      <c r="S558" s="209"/>
      <c r="T558" s="210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04" t="s">
        <v>195</v>
      </c>
      <c r="AU558" s="204" t="s">
        <v>82</v>
      </c>
      <c r="AV558" s="15" t="s">
        <v>104</v>
      </c>
      <c r="AW558" s="15" t="s">
        <v>30</v>
      </c>
      <c r="AX558" s="15" t="s">
        <v>80</v>
      </c>
      <c r="AY558" s="204" t="s">
        <v>189</v>
      </c>
    </row>
    <row r="559" s="2" customFormat="1" ht="24.15" customHeight="1">
      <c r="A559" s="38"/>
      <c r="B559" s="172"/>
      <c r="C559" s="173" t="s">
        <v>749</v>
      </c>
      <c r="D559" s="173" t="s">
        <v>191</v>
      </c>
      <c r="E559" s="174" t="s">
        <v>750</v>
      </c>
      <c r="F559" s="175" t="s">
        <v>751</v>
      </c>
      <c r="G559" s="176" t="s">
        <v>223</v>
      </c>
      <c r="H559" s="177">
        <v>241.36000000000001</v>
      </c>
      <c r="I559" s="178"/>
      <c r="J559" s="179">
        <f>ROUND(I559*H559,2)</f>
        <v>0</v>
      </c>
      <c r="K559" s="180"/>
      <c r="L559" s="39"/>
      <c r="M559" s="181" t="s">
        <v>1</v>
      </c>
      <c r="N559" s="182" t="s">
        <v>38</v>
      </c>
      <c r="O559" s="77"/>
      <c r="P559" s="183">
        <f>O559*H559</f>
        <v>0</v>
      </c>
      <c r="Q559" s="183">
        <v>0</v>
      </c>
      <c r="R559" s="183">
        <f>Q559*H559</f>
        <v>0</v>
      </c>
      <c r="S559" s="183">
        <v>0</v>
      </c>
      <c r="T559" s="184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85" t="s">
        <v>104</v>
      </c>
      <c r="AT559" s="185" t="s">
        <v>191</v>
      </c>
      <c r="AU559" s="185" t="s">
        <v>82</v>
      </c>
      <c r="AY559" s="19" t="s">
        <v>189</v>
      </c>
      <c r="BE559" s="186">
        <f>IF(N559="základní",J559,0)</f>
        <v>0</v>
      </c>
      <c r="BF559" s="186">
        <f>IF(N559="snížená",J559,0)</f>
        <v>0</v>
      </c>
      <c r="BG559" s="186">
        <f>IF(N559="zákl. přenesená",J559,0)</f>
        <v>0</v>
      </c>
      <c r="BH559" s="186">
        <f>IF(N559="sníž. přenesená",J559,0)</f>
        <v>0</v>
      </c>
      <c r="BI559" s="186">
        <f>IF(N559="nulová",J559,0)</f>
        <v>0</v>
      </c>
      <c r="BJ559" s="19" t="s">
        <v>80</v>
      </c>
      <c r="BK559" s="186">
        <f>ROUND(I559*H559,2)</f>
        <v>0</v>
      </c>
      <c r="BL559" s="19" t="s">
        <v>104</v>
      </c>
      <c r="BM559" s="185" t="s">
        <v>752</v>
      </c>
    </row>
    <row r="560" s="13" customFormat="1">
      <c r="A560" s="13"/>
      <c r="B560" s="187"/>
      <c r="C560" s="13"/>
      <c r="D560" s="188" t="s">
        <v>195</v>
      </c>
      <c r="E560" s="189" t="s">
        <v>1</v>
      </c>
      <c r="F560" s="190" t="s">
        <v>753</v>
      </c>
      <c r="G560" s="13"/>
      <c r="H560" s="189" t="s">
        <v>1</v>
      </c>
      <c r="I560" s="191"/>
      <c r="J560" s="13"/>
      <c r="K560" s="13"/>
      <c r="L560" s="187"/>
      <c r="M560" s="192"/>
      <c r="N560" s="193"/>
      <c r="O560" s="193"/>
      <c r="P560" s="193"/>
      <c r="Q560" s="193"/>
      <c r="R560" s="193"/>
      <c r="S560" s="193"/>
      <c r="T560" s="19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9" t="s">
        <v>195</v>
      </c>
      <c r="AU560" s="189" t="s">
        <v>82</v>
      </c>
      <c r="AV560" s="13" t="s">
        <v>80</v>
      </c>
      <c r="AW560" s="13" t="s">
        <v>30</v>
      </c>
      <c r="AX560" s="13" t="s">
        <v>73</v>
      </c>
      <c r="AY560" s="189" t="s">
        <v>189</v>
      </c>
    </row>
    <row r="561" s="14" customFormat="1">
      <c r="A561" s="14"/>
      <c r="B561" s="195"/>
      <c r="C561" s="14"/>
      <c r="D561" s="188" t="s">
        <v>195</v>
      </c>
      <c r="E561" s="196" t="s">
        <v>1</v>
      </c>
      <c r="F561" s="197" t="s">
        <v>754</v>
      </c>
      <c r="G561" s="14"/>
      <c r="H561" s="198">
        <v>241.36000000000001</v>
      </c>
      <c r="I561" s="199"/>
      <c r="J561" s="14"/>
      <c r="K561" s="14"/>
      <c r="L561" s="195"/>
      <c r="M561" s="200"/>
      <c r="N561" s="201"/>
      <c r="O561" s="201"/>
      <c r="P561" s="201"/>
      <c r="Q561" s="201"/>
      <c r="R561" s="201"/>
      <c r="S561" s="201"/>
      <c r="T561" s="20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196" t="s">
        <v>195</v>
      </c>
      <c r="AU561" s="196" t="s">
        <v>82</v>
      </c>
      <c r="AV561" s="14" t="s">
        <v>82</v>
      </c>
      <c r="AW561" s="14" t="s">
        <v>30</v>
      </c>
      <c r="AX561" s="14" t="s">
        <v>73</v>
      </c>
      <c r="AY561" s="196" t="s">
        <v>189</v>
      </c>
    </row>
    <row r="562" s="15" customFormat="1">
      <c r="A562" s="15"/>
      <c r="B562" s="203"/>
      <c r="C562" s="15"/>
      <c r="D562" s="188" t="s">
        <v>195</v>
      </c>
      <c r="E562" s="204" t="s">
        <v>1</v>
      </c>
      <c r="F562" s="205" t="s">
        <v>200</v>
      </c>
      <c r="G562" s="15"/>
      <c r="H562" s="206">
        <v>241.36000000000001</v>
      </c>
      <c r="I562" s="207"/>
      <c r="J562" s="15"/>
      <c r="K562" s="15"/>
      <c r="L562" s="203"/>
      <c r="M562" s="208"/>
      <c r="N562" s="209"/>
      <c r="O562" s="209"/>
      <c r="P562" s="209"/>
      <c r="Q562" s="209"/>
      <c r="R562" s="209"/>
      <c r="S562" s="209"/>
      <c r="T562" s="210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04" t="s">
        <v>195</v>
      </c>
      <c r="AU562" s="204" t="s">
        <v>82</v>
      </c>
      <c r="AV562" s="15" t="s">
        <v>104</v>
      </c>
      <c r="AW562" s="15" t="s">
        <v>30</v>
      </c>
      <c r="AX562" s="15" t="s">
        <v>80</v>
      </c>
      <c r="AY562" s="204" t="s">
        <v>189</v>
      </c>
    </row>
    <row r="563" s="2" customFormat="1" ht="24.15" customHeight="1">
      <c r="A563" s="38"/>
      <c r="B563" s="172"/>
      <c r="C563" s="173" t="s">
        <v>471</v>
      </c>
      <c r="D563" s="173" t="s">
        <v>191</v>
      </c>
      <c r="E563" s="174" t="s">
        <v>755</v>
      </c>
      <c r="F563" s="175" t="s">
        <v>756</v>
      </c>
      <c r="G563" s="176" t="s">
        <v>223</v>
      </c>
      <c r="H563" s="177">
        <v>322.75</v>
      </c>
      <c r="I563" s="178"/>
      <c r="J563" s="179">
        <f>ROUND(I563*H563,2)</f>
        <v>0</v>
      </c>
      <c r="K563" s="180"/>
      <c r="L563" s="39"/>
      <c r="M563" s="181" t="s">
        <v>1</v>
      </c>
      <c r="N563" s="182" t="s">
        <v>38</v>
      </c>
      <c r="O563" s="77"/>
      <c r="P563" s="183">
        <f>O563*H563</f>
        <v>0</v>
      </c>
      <c r="Q563" s="183">
        <v>0</v>
      </c>
      <c r="R563" s="183">
        <f>Q563*H563</f>
        <v>0</v>
      </c>
      <c r="S563" s="183">
        <v>0</v>
      </c>
      <c r="T563" s="184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185" t="s">
        <v>104</v>
      </c>
      <c r="AT563" s="185" t="s">
        <v>191</v>
      </c>
      <c r="AU563" s="185" t="s">
        <v>82</v>
      </c>
      <c r="AY563" s="19" t="s">
        <v>189</v>
      </c>
      <c r="BE563" s="186">
        <f>IF(N563="základní",J563,0)</f>
        <v>0</v>
      </c>
      <c r="BF563" s="186">
        <f>IF(N563="snížená",J563,0)</f>
        <v>0</v>
      </c>
      <c r="BG563" s="186">
        <f>IF(N563="zákl. přenesená",J563,0)</f>
        <v>0</v>
      </c>
      <c r="BH563" s="186">
        <f>IF(N563="sníž. přenesená",J563,0)</f>
        <v>0</v>
      </c>
      <c r="BI563" s="186">
        <f>IF(N563="nulová",J563,0)</f>
        <v>0</v>
      </c>
      <c r="BJ563" s="19" t="s">
        <v>80</v>
      </c>
      <c r="BK563" s="186">
        <f>ROUND(I563*H563,2)</f>
        <v>0</v>
      </c>
      <c r="BL563" s="19" t="s">
        <v>104</v>
      </c>
      <c r="BM563" s="185" t="s">
        <v>757</v>
      </c>
    </row>
    <row r="564" s="13" customFormat="1">
      <c r="A564" s="13"/>
      <c r="B564" s="187"/>
      <c r="C564" s="13"/>
      <c r="D564" s="188" t="s">
        <v>195</v>
      </c>
      <c r="E564" s="189" t="s">
        <v>1</v>
      </c>
      <c r="F564" s="190" t="s">
        <v>758</v>
      </c>
      <c r="G564" s="13"/>
      <c r="H564" s="189" t="s">
        <v>1</v>
      </c>
      <c r="I564" s="191"/>
      <c r="J564" s="13"/>
      <c r="K564" s="13"/>
      <c r="L564" s="187"/>
      <c r="M564" s="192"/>
      <c r="N564" s="193"/>
      <c r="O564" s="193"/>
      <c r="P564" s="193"/>
      <c r="Q564" s="193"/>
      <c r="R564" s="193"/>
      <c r="S564" s="193"/>
      <c r="T564" s="19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89" t="s">
        <v>195</v>
      </c>
      <c r="AU564" s="189" t="s">
        <v>82</v>
      </c>
      <c r="AV564" s="13" t="s">
        <v>80</v>
      </c>
      <c r="AW564" s="13" t="s">
        <v>30</v>
      </c>
      <c r="AX564" s="13" t="s">
        <v>73</v>
      </c>
      <c r="AY564" s="189" t="s">
        <v>189</v>
      </c>
    </row>
    <row r="565" s="14" customFormat="1">
      <c r="A565" s="14"/>
      <c r="B565" s="195"/>
      <c r="C565" s="14"/>
      <c r="D565" s="188" t="s">
        <v>195</v>
      </c>
      <c r="E565" s="196" t="s">
        <v>1</v>
      </c>
      <c r="F565" s="197" t="s">
        <v>759</v>
      </c>
      <c r="G565" s="14"/>
      <c r="H565" s="198">
        <v>322.75</v>
      </c>
      <c r="I565" s="199"/>
      <c r="J565" s="14"/>
      <c r="K565" s="14"/>
      <c r="L565" s="195"/>
      <c r="M565" s="200"/>
      <c r="N565" s="201"/>
      <c r="O565" s="201"/>
      <c r="P565" s="201"/>
      <c r="Q565" s="201"/>
      <c r="R565" s="201"/>
      <c r="S565" s="201"/>
      <c r="T565" s="20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196" t="s">
        <v>195</v>
      </c>
      <c r="AU565" s="196" t="s">
        <v>82</v>
      </c>
      <c r="AV565" s="14" t="s">
        <v>82</v>
      </c>
      <c r="AW565" s="14" t="s">
        <v>30</v>
      </c>
      <c r="AX565" s="14" t="s">
        <v>73</v>
      </c>
      <c r="AY565" s="196" t="s">
        <v>189</v>
      </c>
    </row>
    <row r="566" s="15" customFormat="1">
      <c r="A566" s="15"/>
      <c r="B566" s="203"/>
      <c r="C566" s="15"/>
      <c r="D566" s="188" t="s">
        <v>195</v>
      </c>
      <c r="E566" s="204" t="s">
        <v>1</v>
      </c>
      <c r="F566" s="205" t="s">
        <v>200</v>
      </c>
      <c r="G566" s="15"/>
      <c r="H566" s="206">
        <v>322.75</v>
      </c>
      <c r="I566" s="207"/>
      <c r="J566" s="15"/>
      <c r="K566" s="15"/>
      <c r="L566" s="203"/>
      <c r="M566" s="208"/>
      <c r="N566" s="209"/>
      <c r="O566" s="209"/>
      <c r="P566" s="209"/>
      <c r="Q566" s="209"/>
      <c r="R566" s="209"/>
      <c r="S566" s="209"/>
      <c r="T566" s="210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04" t="s">
        <v>195</v>
      </c>
      <c r="AU566" s="204" t="s">
        <v>82</v>
      </c>
      <c r="AV566" s="15" t="s">
        <v>104</v>
      </c>
      <c r="AW566" s="15" t="s">
        <v>30</v>
      </c>
      <c r="AX566" s="15" t="s">
        <v>80</v>
      </c>
      <c r="AY566" s="204" t="s">
        <v>189</v>
      </c>
    </row>
    <row r="567" s="2" customFormat="1" ht="24.15" customHeight="1">
      <c r="A567" s="38"/>
      <c r="B567" s="172"/>
      <c r="C567" s="173" t="s">
        <v>760</v>
      </c>
      <c r="D567" s="173" t="s">
        <v>191</v>
      </c>
      <c r="E567" s="174" t="s">
        <v>761</v>
      </c>
      <c r="F567" s="175" t="s">
        <v>762</v>
      </c>
      <c r="G567" s="176" t="s">
        <v>223</v>
      </c>
      <c r="H567" s="177">
        <v>508.48200000000003</v>
      </c>
      <c r="I567" s="178"/>
      <c r="J567" s="179">
        <f>ROUND(I567*H567,2)</f>
        <v>0</v>
      </c>
      <c r="K567" s="180"/>
      <c r="L567" s="39"/>
      <c r="M567" s="181" t="s">
        <v>1</v>
      </c>
      <c r="N567" s="182" t="s">
        <v>38</v>
      </c>
      <c r="O567" s="77"/>
      <c r="P567" s="183">
        <f>O567*H567</f>
        <v>0</v>
      </c>
      <c r="Q567" s="183">
        <v>0</v>
      </c>
      <c r="R567" s="183">
        <f>Q567*H567</f>
        <v>0</v>
      </c>
      <c r="S567" s="183">
        <v>0</v>
      </c>
      <c r="T567" s="184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85" t="s">
        <v>104</v>
      </c>
      <c r="AT567" s="185" t="s">
        <v>191</v>
      </c>
      <c r="AU567" s="185" t="s">
        <v>82</v>
      </c>
      <c r="AY567" s="19" t="s">
        <v>189</v>
      </c>
      <c r="BE567" s="186">
        <f>IF(N567="základní",J567,0)</f>
        <v>0</v>
      </c>
      <c r="BF567" s="186">
        <f>IF(N567="snížená",J567,0)</f>
        <v>0</v>
      </c>
      <c r="BG567" s="186">
        <f>IF(N567="zákl. přenesená",J567,0)</f>
        <v>0</v>
      </c>
      <c r="BH567" s="186">
        <f>IF(N567="sníž. přenesená",J567,0)</f>
        <v>0</v>
      </c>
      <c r="BI567" s="186">
        <f>IF(N567="nulová",J567,0)</f>
        <v>0</v>
      </c>
      <c r="BJ567" s="19" t="s">
        <v>80</v>
      </c>
      <c r="BK567" s="186">
        <f>ROUND(I567*H567,2)</f>
        <v>0</v>
      </c>
      <c r="BL567" s="19" t="s">
        <v>104</v>
      </c>
      <c r="BM567" s="185" t="s">
        <v>763</v>
      </c>
    </row>
    <row r="568" s="14" customFormat="1">
      <c r="A568" s="14"/>
      <c r="B568" s="195"/>
      <c r="C568" s="14"/>
      <c r="D568" s="188" t="s">
        <v>195</v>
      </c>
      <c r="E568" s="196" t="s">
        <v>1</v>
      </c>
      <c r="F568" s="197" t="s">
        <v>764</v>
      </c>
      <c r="G568" s="14"/>
      <c r="H568" s="198">
        <v>508.48200000000003</v>
      </c>
      <c r="I568" s="199"/>
      <c r="J568" s="14"/>
      <c r="K568" s="14"/>
      <c r="L568" s="195"/>
      <c r="M568" s="200"/>
      <c r="N568" s="201"/>
      <c r="O568" s="201"/>
      <c r="P568" s="201"/>
      <c r="Q568" s="201"/>
      <c r="R568" s="201"/>
      <c r="S568" s="201"/>
      <c r="T568" s="20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196" t="s">
        <v>195</v>
      </c>
      <c r="AU568" s="196" t="s">
        <v>82</v>
      </c>
      <c r="AV568" s="14" t="s">
        <v>82</v>
      </c>
      <c r="AW568" s="14" t="s">
        <v>30</v>
      </c>
      <c r="AX568" s="14" t="s">
        <v>73</v>
      </c>
      <c r="AY568" s="196" t="s">
        <v>189</v>
      </c>
    </row>
    <row r="569" s="15" customFormat="1">
      <c r="A569" s="15"/>
      <c r="B569" s="203"/>
      <c r="C569" s="15"/>
      <c r="D569" s="188" t="s">
        <v>195</v>
      </c>
      <c r="E569" s="204" t="s">
        <v>1</v>
      </c>
      <c r="F569" s="205" t="s">
        <v>200</v>
      </c>
      <c r="G569" s="15"/>
      <c r="H569" s="206">
        <v>508.48200000000003</v>
      </c>
      <c r="I569" s="207"/>
      <c r="J569" s="15"/>
      <c r="K569" s="15"/>
      <c r="L569" s="203"/>
      <c r="M569" s="208"/>
      <c r="N569" s="209"/>
      <c r="O569" s="209"/>
      <c r="P569" s="209"/>
      <c r="Q569" s="209"/>
      <c r="R569" s="209"/>
      <c r="S569" s="209"/>
      <c r="T569" s="210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04" t="s">
        <v>195</v>
      </c>
      <c r="AU569" s="204" t="s">
        <v>82</v>
      </c>
      <c r="AV569" s="15" t="s">
        <v>104</v>
      </c>
      <c r="AW569" s="15" t="s">
        <v>30</v>
      </c>
      <c r="AX569" s="15" t="s">
        <v>80</v>
      </c>
      <c r="AY569" s="204" t="s">
        <v>189</v>
      </c>
    </row>
    <row r="570" s="2" customFormat="1" ht="24.15" customHeight="1">
      <c r="A570" s="38"/>
      <c r="B570" s="172"/>
      <c r="C570" s="173" t="s">
        <v>480</v>
      </c>
      <c r="D570" s="173" t="s">
        <v>191</v>
      </c>
      <c r="E570" s="174" t="s">
        <v>765</v>
      </c>
      <c r="F570" s="175" t="s">
        <v>766</v>
      </c>
      <c r="G570" s="176" t="s">
        <v>223</v>
      </c>
      <c r="H570" s="177">
        <v>417.18400000000003</v>
      </c>
      <c r="I570" s="178"/>
      <c r="J570" s="179">
        <f>ROUND(I570*H570,2)</f>
        <v>0</v>
      </c>
      <c r="K570" s="180"/>
      <c r="L570" s="39"/>
      <c r="M570" s="181" t="s">
        <v>1</v>
      </c>
      <c r="N570" s="182" t="s">
        <v>38</v>
      </c>
      <c r="O570" s="77"/>
      <c r="P570" s="183">
        <f>O570*H570</f>
        <v>0</v>
      </c>
      <c r="Q570" s="183">
        <v>0</v>
      </c>
      <c r="R570" s="183">
        <f>Q570*H570</f>
        <v>0</v>
      </c>
      <c r="S570" s="183">
        <v>0</v>
      </c>
      <c r="T570" s="184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185" t="s">
        <v>104</v>
      </c>
      <c r="AT570" s="185" t="s">
        <v>191</v>
      </c>
      <c r="AU570" s="185" t="s">
        <v>82</v>
      </c>
      <c r="AY570" s="19" t="s">
        <v>189</v>
      </c>
      <c r="BE570" s="186">
        <f>IF(N570="základní",J570,0)</f>
        <v>0</v>
      </c>
      <c r="BF570" s="186">
        <f>IF(N570="snížená",J570,0)</f>
        <v>0</v>
      </c>
      <c r="BG570" s="186">
        <f>IF(N570="zákl. přenesená",J570,0)</f>
        <v>0</v>
      </c>
      <c r="BH570" s="186">
        <f>IF(N570="sníž. přenesená",J570,0)</f>
        <v>0</v>
      </c>
      <c r="BI570" s="186">
        <f>IF(N570="nulová",J570,0)</f>
        <v>0</v>
      </c>
      <c r="BJ570" s="19" t="s">
        <v>80</v>
      </c>
      <c r="BK570" s="186">
        <f>ROUND(I570*H570,2)</f>
        <v>0</v>
      </c>
      <c r="BL570" s="19" t="s">
        <v>104</v>
      </c>
      <c r="BM570" s="185" t="s">
        <v>767</v>
      </c>
    </row>
    <row r="571" s="13" customFormat="1">
      <c r="A571" s="13"/>
      <c r="B571" s="187"/>
      <c r="C571" s="13"/>
      <c r="D571" s="188" t="s">
        <v>195</v>
      </c>
      <c r="E571" s="189" t="s">
        <v>1</v>
      </c>
      <c r="F571" s="190" t="s">
        <v>768</v>
      </c>
      <c r="G571" s="13"/>
      <c r="H571" s="189" t="s">
        <v>1</v>
      </c>
      <c r="I571" s="191"/>
      <c r="J571" s="13"/>
      <c r="K571" s="13"/>
      <c r="L571" s="187"/>
      <c r="M571" s="192"/>
      <c r="N571" s="193"/>
      <c r="O571" s="193"/>
      <c r="P571" s="193"/>
      <c r="Q571" s="193"/>
      <c r="R571" s="193"/>
      <c r="S571" s="193"/>
      <c r="T571" s="19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89" t="s">
        <v>195</v>
      </c>
      <c r="AU571" s="189" t="s">
        <v>82</v>
      </c>
      <c r="AV571" s="13" t="s">
        <v>80</v>
      </c>
      <c r="AW571" s="13" t="s">
        <v>30</v>
      </c>
      <c r="AX571" s="13" t="s">
        <v>73</v>
      </c>
      <c r="AY571" s="189" t="s">
        <v>189</v>
      </c>
    </row>
    <row r="572" s="14" customFormat="1">
      <c r="A572" s="14"/>
      <c r="B572" s="195"/>
      <c r="C572" s="14"/>
      <c r="D572" s="188" t="s">
        <v>195</v>
      </c>
      <c r="E572" s="196" t="s">
        <v>1</v>
      </c>
      <c r="F572" s="197" t="s">
        <v>769</v>
      </c>
      <c r="G572" s="14"/>
      <c r="H572" s="198">
        <v>429.81299999999999</v>
      </c>
      <c r="I572" s="199"/>
      <c r="J572" s="14"/>
      <c r="K572" s="14"/>
      <c r="L572" s="195"/>
      <c r="M572" s="200"/>
      <c r="N572" s="201"/>
      <c r="O572" s="201"/>
      <c r="P572" s="201"/>
      <c r="Q572" s="201"/>
      <c r="R572" s="201"/>
      <c r="S572" s="201"/>
      <c r="T572" s="20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196" t="s">
        <v>195</v>
      </c>
      <c r="AU572" s="196" t="s">
        <v>82</v>
      </c>
      <c r="AV572" s="14" t="s">
        <v>82</v>
      </c>
      <c r="AW572" s="14" t="s">
        <v>30</v>
      </c>
      <c r="AX572" s="14" t="s">
        <v>73</v>
      </c>
      <c r="AY572" s="196" t="s">
        <v>189</v>
      </c>
    </row>
    <row r="573" s="14" customFormat="1">
      <c r="A573" s="14"/>
      <c r="B573" s="195"/>
      <c r="C573" s="14"/>
      <c r="D573" s="188" t="s">
        <v>195</v>
      </c>
      <c r="E573" s="196" t="s">
        <v>1</v>
      </c>
      <c r="F573" s="197" t="s">
        <v>770</v>
      </c>
      <c r="G573" s="14"/>
      <c r="H573" s="198">
        <v>-6.6630000000000003</v>
      </c>
      <c r="I573" s="199"/>
      <c r="J573" s="14"/>
      <c r="K573" s="14"/>
      <c r="L573" s="195"/>
      <c r="M573" s="200"/>
      <c r="N573" s="201"/>
      <c r="O573" s="201"/>
      <c r="P573" s="201"/>
      <c r="Q573" s="201"/>
      <c r="R573" s="201"/>
      <c r="S573" s="201"/>
      <c r="T573" s="20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196" t="s">
        <v>195</v>
      </c>
      <c r="AU573" s="196" t="s">
        <v>82</v>
      </c>
      <c r="AV573" s="14" t="s">
        <v>82</v>
      </c>
      <c r="AW573" s="14" t="s">
        <v>30</v>
      </c>
      <c r="AX573" s="14" t="s">
        <v>73</v>
      </c>
      <c r="AY573" s="196" t="s">
        <v>189</v>
      </c>
    </row>
    <row r="574" s="14" customFormat="1">
      <c r="A574" s="14"/>
      <c r="B574" s="195"/>
      <c r="C574" s="14"/>
      <c r="D574" s="188" t="s">
        <v>195</v>
      </c>
      <c r="E574" s="196" t="s">
        <v>1</v>
      </c>
      <c r="F574" s="197" t="s">
        <v>771</v>
      </c>
      <c r="G574" s="14"/>
      <c r="H574" s="198">
        <v>-0.48999999999999999</v>
      </c>
      <c r="I574" s="199"/>
      <c r="J574" s="14"/>
      <c r="K574" s="14"/>
      <c r="L574" s="195"/>
      <c r="M574" s="200"/>
      <c r="N574" s="201"/>
      <c r="O574" s="201"/>
      <c r="P574" s="201"/>
      <c r="Q574" s="201"/>
      <c r="R574" s="201"/>
      <c r="S574" s="201"/>
      <c r="T574" s="20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196" t="s">
        <v>195</v>
      </c>
      <c r="AU574" s="196" t="s">
        <v>82</v>
      </c>
      <c r="AV574" s="14" t="s">
        <v>82</v>
      </c>
      <c r="AW574" s="14" t="s">
        <v>30</v>
      </c>
      <c r="AX574" s="14" t="s">
        <v>73</v>
      </c>
      <c r="AY574" s="196" t="s">
        <v>189</v>
      </c>
    </row>
    <row r="575" s="14" customFormat="1">
      <c r="A575" s="14"/>
      <c r="B575" s="195"/>
      <c r="C575" s="14"/>
      <c r="D575" s="188" t="s">
        <v>195</v>
      </c>
      <c r="E575" s="196" t="s">
        <v>1</v>
      </c>
      <c r="F575" s="197" t="s">
        <v>772</v>
      </c>
      <c r="G575" s="14"/>
      <c r="H575" s="198">
        <v>-5.476</v>
      </c>
      <c r="I575" s="199"/>
      <c r="J575" s="14"/>
      <c r="K575" s="14"/>
      <c r="L575" s="195"/>
      <c r="M575" s="200"/>
      <c r="N575" s="201"/>
      <c r="O575" s="201"/>
      <c r="P575" s="201"/>
      <c r="Q575" s="201"/>
      <c r="R575" s="201"/>
      <c r="S575" s="201"/>
      <c r="T575" s="20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196" t="s">
        <v>195</v>
      </c>
      <c r="AU575" s="196" t="s">
        <v>82</v>
      </c>
      <c r="AV575" s="14" t="s">
        <v>82</v>
      </c>
      <c r="AW575" s="14" t="s">
        <v>30</v>
      </c>
      <c r="AX575" s="14" t="s">
        <v>73</v>
      </c>
      <c r="AY575" s="196" t="s">
        <v>189</v>
      </c>
    </row>
    <row r="576" s="15" customFormat="1">
      <c r="A576" s="15"/>
      <c r="B576" s="203"/>
      <c r="C576" s="15"/>
      <c r="D576" s="188" t="s">
        <v>195</v>
      </c>
      <c r="E576" s="204" t="s">
        <v>1</v>
      </c>
      <c r="F576" s="205" t="s">
        <v>200</v>
      </c>
      <c r="G576" s="15"/>
      <c r="H576" s="206">
        <v>417.18399999999997</v>
      </c>
      <c r="I576" s="207"/>
      <c r="J576" s="15"/>
      <c r="K576" s="15"/>
      <c r="L576" s="203"/>
      <c r="M576" s="208"/>
      <c r="N576" s="209"/>
      <c r="O576" s="209"/>
      <c r="P576" s="209"/>
      <c r="Q576" s="209"/>
      <c r="R576" s="209"/>
      <c r="S576" s="209"/>
      <c r="T576" s="210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04" t="s">
        <v>195</v>
      </c>
      <c r="AU576" s="204" t="s">
        <v>82</v>
      </c>
      <c r="AV576" s="15" t="s">
        <v>104</v>
      </c>
      <c r="AW576" s="15" t="s">
        <v>30</v>
      </c>
      <c r="AX576" s="15" t="s">
        <v>80</v>
      </c>
      <c r="AY576" s="204" t="s">
        <v>189</v>
      </c>
    </row>
    <row r="577" s="2" customFormat="1" ht="21.75" customHeight="1">
      <c r="A577" s="38"/>
      <c r="B577" s="172"/>
      <c r="C577" s="173" t="s">
        <v>773</v>
      </c>
      <c r="D577" s="173" t="s">
        <v>191</v>
      </c>
      <c r="E577" s="174" t="s">
        <v>774</v>
      </c>
      <c r="F577" s="175" t="s">
        <v>775</v>
      </c>
      <c r="G577" s="176" t="s">
        <v>223</v>
      </c>
      <c r="H577" s="177">
        <v>528.73099999999999</v>
      </c>
      <c r="I577" s="178"/>
      <c r="J577" s="179">
        <f>ROUND(I577*H577,2)</f>
        <v>0</v>
      </c>
      <c r="K577" s="180"/>
      <c r="L577" s="39"/>
      <c r="M577" s="181" t="s">
        <v>1</v>
      </c>
      <c r="N577" s="182" t="s">
        <v>38</v>
      </c>
      <c r="O577" s="77"/>
      <c r="P577" s="183">
        <f>O577*H577</f>
        <v>0</v>
      </c>
      <c r="Q577" s="183">
        <v>0</v>
      </c>
      <c r="R577" s="183">
        <f>Q577*H577</f>
        <v>0</v>
      </c>
      <c r="S577" s="183">
        <v>0</v>
      </c>
      <c r="T577" s="184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185" t="s">
        <v>104</v>
      </c>
      <c r="AT577" s="185" t="s">
        <v>191</v>
      </c>
      <c r="AU577" s="185" t="s">
        <v>82</v>
      </c>
      <c r="AY577" s="19" t="s">
        <v>189</v>
      </c>
      <c r="BE577" s="186">
        <f>IF(N577="základní",J577,0)</f>
        <v>0</v>
      </c>
      <c r="BF577" s="186">
        <f>IF(N577="snížená",J577,0)</f>
        <v>0</v>
      </c>
      <c r="BG577" s="186">
        <f>IF(N577="zákl. přenesená",J577,0)</f>
        <v>0</v>
      </c>
      <c r="BH577" s="186">
        <f>IF(N577="sníž. přenesená",J577,0)</f>
        <v>0</v>
      </c>
      <c r="BI577" s="186">
        <f>IF(N577="nulová",J577,0)</f>
        <v>0</v>
      </c>
      <c r="BJ577" s="19" t="s">
        <v>80</v>
      </c>
      <c r="BK577" s="186">
        <f>ROUND(I577*H577,2)</f>
        <v>0</v>
      </c>
      <c r="BL577" s="19" t="s">
        <v>104</v>
      </c>
      <c r="BM577" s="185" t="s">
        <v>776</v>
      </c>
    </row>
    <row r="578" s="14" customFormat="1">
      <c r="A578" s="14"/>
      <c r="B578" s="195"/>
      <c r="C578" s="14"/>
      <c r="D578" s="188" t="s">
        <v>195</v>
      </c>
      <c r="E578" s="196" t="s">
        <v>1</v>
      </c>
      <c r="F578" s="197" t="s">
        <v>777</v>
      </c>
      <c r="G578" s="14"/>
      <c r="H578" s="198">
        <v>524.57000000000005</v>
      </c>
      <c r="I578" s="199"/>
      <c r="J578" s="14"/>
      <c r="K578" s="14"/>
      <c r="L578" s="195"/>
      <c r="M578" s="200"/>
      <c r="N578" s="201"/>
      <c r="O578" s="201"/>
      <c r="P578" s="201"/>
      <c r="Q578" s="201"/>
      <c r="R578" s="201"/>
      <c r="S578" s="201"/>
      <c r="T578" s="20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196" t="s">
        <v>195</v>
      </c>
      <c r="AU578" s="196" t="s">
        <v>82</v>
      </c>
      <c r="AV578" s="14" t="s">
        <v>82</v>
      </c>
      <c r="AW578" s="14" t="s">
        <v>30</v>
      </c>
      <c r="AX578" s="14" t="s">
        <v>73</v>
      </c>
      <c r="AY578" s="196" t="s">
        <v>189</v>
      </c>
    </row>
    <row r="579" s="13" customFormat="1">
      <c r="A579" s="13"/>
      <c r="B579" s="187"/>
      <c r="C579" s="13"/>
      <c r="D579" s="188" t="s">
        <v>195</v>
      </c>
      <c r="E579" s="189" t="s">
        <v>1</v>
      </c>
      <c r="F579" s="190" t="s">
        <v>729</v>
      </c>
      <c r="G579" s="13"/>
      <c r="H579" s="189" t="s">
        <v>1</v>
      </c>
      <c r="I579" s="191"/>
      <c r="J579" s="13"/>
      <c r="K579" s="13"/>
      <c r="L579" s="187"/>
      <c r="M579" s="192"/>
      <c r="N579" s="193"/>
      <c r="O579" s="193"/>
      <c r="P579" s="193"/>
      <c r="Q579" s="193"/>
      <c r="R579" s="193"/>
      <c r="S579" s="193"/>
      <c r="T579" s="19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89" t="s">
        <v>195</v>
      </c>
      <c r="AU579" s="189" t="s">
        <v>82</v>
      </c>
      <c r="AV579" s="13" t="s">
        <v>80</v>
      </c>
      <c r="AW579" s="13" t="s">
        <v>30</v>
      </c>
      <c r="AX579" s="13" t="s">
        <v>73</v>
      </c>
      <c r="AY579" s="189" t="s">
        <v>189</v>
      </c>
    </row>
    <row r="580" s="14" customFormat="1">
      <c r="A580" s="14"/>
      <c r="B580" s="195"/>
      <c r="C580" s="14"/>
      <c r="D580" s="188" t="s">
        <v>195</v>
      </c>
      <c r="E580" s="196" t="s">
        <v>1</v>
      </c>
      <c r="F580" s="197" t="s">
        <v>778</v>
      </c>
      <c r="G580" s="14"/>
      <c r="H580" s="198">
        <v>4.1609999999999996</v>
      </c>
      <c r="I580" s="199"/>
      <c r="J580" s="14"/>
      <c r="K580" s="14"/>
      <c r="L580" s="195"/>
      <c r="M580" s="200"/>
      <c r="N580" s="201"/>
      <c r="O580" s="201"/>
      <c r="P580" s="201"/>
      <c r="Q580" s="201"/>
      <c r="R580" s="201"/>
      <c r="S580" s="201"/>
      <c r="T580" s="20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196" t="s">
        <v>195</v>
      </c>
      <c r="AU580" s="196" t="s">
        <v>82</v>
      </c>
      <c r="AV580" s="14" t="s">
        <v>82</v>
      </c>
      <c r="AW580" s="14" t="s">
        <v>30</v>
      </c>
      <c r="AX580" s="14" t="s">
        <v>73</v>
      </c>
      <c r="AY580" s="196" t="s">
        <v>189</v>
      </c>
    </row>
    <row r="581" s="15" customFormat="1">
      <c r="A581" s="15"/>
      <c r="B581" s="203"/>
      <c r="C581" s="15"/>
      <c r="D581" s="188" t="s">
        <v>195</v>
      </c>
      <c r="E581" s="204" t="s">
        <v>1</v>
      </c>
      <c r="F581" s="205" t="s">
        <v>200</v>
      </c>
      <c r="G581" s="15"/>
      <c r="H581" s="206">
        <v>528.73099999999999</v>
      </c>
      <c r="I581" s="207"/>
      <c r="J581" s="15"/>
      <c r="K581" s="15"/>
      <c r="L581" s="203"/>
      <c r="M581" s="208"/>
      <c r="N581" s="209"/>
      <c r="O581" s="209"/>
      <c r="P581" s="209"/>
      <c r="Q581" s="209"/>
      <c r="R581" s="209"/>
      <c r="S581" s="209"/>
      <c r="T581" s="210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04" t="s">
        <v>195</v>
      </c>
      <c r="AU581" s="204" t="s">
        <v>82</v>
      </c>
      <c r="AV581" s="15" t="s">
        <v>104</v>
      </c>
      <c r="AW581" s="15" t="s">
        <v>30</v>
      </c>
      <c r="AX581" s="15" t="s">
        <v>80</v>
      </c>
      <c r="AY581" s="204" t="s">
        <v>189</v>
      </c>
    </row>
    <row r="582" s="2" customFormat="1" ht="21.75" customHeight="1">
      <c r="A582" s="38"/>
      <c r="B582" s="172"/>
      <c r="C582" s="173" t="s">
        <v>492</v>
      </c>
      <c r="D582" s="173" t="s">
        <v>191</v>
      </c>
      <c r="E582" s="174" t="s">
        <v>779</v>
      </c>
      <c r="F582" s="175" t="s">
        <v>780</v>
      </c>
      <c r="G582" s="176" t="s">
        <v>223</v>
      </c>
      <c r="H582" s="177">
        <v>48.359999999999999</v>
      </c>
      <c r="I582" s="178"/>
      <c r="J582" s="179">
        <f>ROUND(I582*H582,2)</f>
        <v>0</v>
      </c>
      <c r="K582" s="180"/>
      <c r="L582" s="39"/>
      <c r="M582" s="181" t="s">
        <v>1</v>
      </c>
      <c r="N582" s="182" t="s">
        <v>38</v>
      </c>
      <c r="O582" s="77"/>
      <c r="P582" s="183">
        <f>O582*H582</f>
        <v>0</v>
      </c>
      <c r="Q582" s="183">
        <v>0</v>
      </c>
      <c r="R582" s="183">
        <f>Q582*H582</f>
        <v>0</v>
      </c>
      <c r="S582" s="183">
        <v>0</v>
      </c>
      <c r="T582" s="184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85" t="s">
        <v>104</v>
      </c>
      <c r="AT582" s="185" t="s">
        <v>191</v>
      </c>
      <c r="AU582" s="185" t="s">
        <v>82</v>
      </c>
      <c r="AY582" s="19" t="s">
        <v>189</v>
      </c>
      <c r="BE582" s="186">
        <f>IF(N582="základní",J582,0)</f>
        <v>0</v>
      </c>
      <c r="BF582" s="186">
        <f>IF(N582="snížená",J582,0)</f>
        <v>0</v>
      </c>
      <c r="BG582" s="186">
        <f>IF(N582="zákl. přenesená",J582,0)</f>
        <v>0</v>
      </c>
      <c r="BH582" s="186">
        <f>IF(N582="sníž. přenesená",J582,0)</f>
        <v>0</v>
      </c>
      <c r="BI582" s="186">
        <f>IF(N582="nulová",J582,0)</f>
        <v>0</v>
      </c>
      <c r="BJ582" s="19" t="s">
        <v>80</v>
      </c>
      <c r="BK582" s="186">
        <f>ROUND(I582*H582,2)</f>
        <v>0</v>
      </c>
      <c r="BL582" s="19" t="s">
        <v>104</v>
      </c>
      <c r="BM582" s="185" t="s">
        <v>781</v>
      </c>
    </row>
    <row r="583" s="13" customFormat="1">
      <c r="A583" s="13"/>
      <c r="B583" s="187"/>
      <c r="C583" s="13"/>
      <c r="D583" s="188" t="s">
        <v>195</v>
      </c>
      <c r="E583" s="189" t="s">
        <v>1</v>
      </c>
      <c r="F583" s="190" t="s">
        <v>782</v>
      </c>
      <c r="G583" s="13"/>
      <c r="H583" s="189" t="s">
        <v>1</v>
      </c>
      <c r="I583" s="191"/>
      <c r="J583" s="13"/>
      <c r="K583" s="13"/>
      <c r="L583" s="187"/>
      <c r="M583" s="192"/>
      <c r="N583" s="193"/>
      <c r="O583" s="193"/>
      <c r="P583" s="193"/>
      <c r="Q583" s="193"/>
      <c r="R583" s="193"/>
      <c r="S583" s="193"/>
      <c r="T583" s="19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9" t="s">
        <v>195</v>
      </c>
      <c r="AU583" s="189" t="s">
        <v>82</v>
      </c>
      <c r="AV583" s="13" t="s">
        <v>80</v>
      </c>
      <c r="AW583" s="13" t="s">
        <v>30</v>
      </c>
      <c r="AX583" s="13" t="s">
        <v>73</v>
      </c>
      <c r="AY583" s="189" t="s">
        <v>189</v>
      </c>
    </row>
    <row r="584" s="14" customFormat="1">
      <c r="A584" s="14"/>
      <c r="B584" s="195"/>
      <c r="C584" s="14"/>
      <c r="D584" s="188" t="s">
        <v>195</v>
      </c>
      <c r="E584" s="196" t="s">
        <v>1</v>
      </c>
      <c r="F584" s="197" t="s">
        <v>783</v>
      </c>
      <c r="G584" s="14"/>
      <c r="H584" s="198">
        <v>48.359999999999999</v>
      </c>
      <c r="I584" s="199"/>
      <c r="J584" s="14"/>
      <c r="K584" s="14"/>
      <c r="L584" s="195"/>
      <c r="M584" s="200"/>
      <c r="N584" s="201"/>
      <c r="O584" s="201"/>
      <c r="P584" s="201"/>
      <c r="Q584" s="201"/>
      <c r="R584" s="201"/>
      <c r="S584" s="201"/>
      <c r="T584" s="20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196" t="s">
        <v>195</v>
      </c>
      <c r="AU584" s="196" t="s">
        <v>82</v>
      </c>
      <c r="AV584" s="14" t="s">
        <v>82</v>
      </c>
      <c r="AW584" s="14" t="s">
        <v>30</v>
      </c>
      <c r="AX584" s="14" t="s">
        <v>73</v>
      </c>
      <c r="AY584" s="196" t="s">
        <v>189</v>
      </c>
    </row>
    <row r="585" s="15" customFormat="1">
      <c r="A585" s="15"/>
      <c r="B585" s="203"/>
      <c r="C585" s="15"/>
      <c r="D585" s="188" t="s">
        <v>195</v>
      </c>
      <c r="E585" s="204" t="s">
        <v>1</v>
      </c>
      <c r="F585" s="205" t="s">
        <v>200</v>
      </c>
      <c r="G585" s="15"/>
      <c r="H585" s="206">
        <v>48.359999999999999</v>
      </c>
      <c r="I585" s="207"/>
      <c r="J585" s="15"/>
      <c r="K585" s="15"/>
      <c r="L585" s="203"/>
      <c r="M585" s="208"/>
      <c r="N585" s="209"/>
      <c r="O585" s="209"/>
      <c r="P585" s="209"/>
      <c r="Q585" s="209"/>
      <c r="R585" s="209"/>
      <c r="S585" s="209"/>
      <c r="T585" s="210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04" t="s">
        <v>195</v>
      </c>
      <c r="AU585" s="204" t="s">
        <v>82</v>
      </c>
      <c r="AV585" s="15" t="s">
        <v>104</v>
      </c>
      <c r="AW585" s="15" t="s">
        <v>30</v>
      </c>
      <c r="AX585" s="15" t="s">
        <v>80</v>
      </c>
      <c r="AY585" s="204" t="s">
        <v>189</v>
      </c>
    </row>
    <row r="586" s="2" customFormat="1" ht="21.75" customHeight="1">
      <c r="A586" s="38"/>
      <c r="B586" s="172"/>
      <c r="C586" s="173" t="s">
        <v>784</v>
      </c>
      <c r="D586" s="173" t="s">
        <v>191</v>
      </c>
      <c r="E586" s="174" t="s">
        <v>779</v>
      </c>
      <c r="F586" s="175" t="s">
        <v>780</v>
      </c>
      <c r="G586" s="176" t="s">
        <v>223</v>
      </c>
      <c r="H586" s="177">
        <v>27.960000000000001</v>
      </c>
      <c r="I586" s="178"/>
      <c r="J586" s="179">
        <f>ROUND(I586*H586,2)</f>
        <v>0</v>
      </c>
      <c r="K586" s="180"/>
      <c r="L586" s="39"/>
      <c r="M586" s="181" t="s">
        <v>1</v>
      </c>
      <c r="N586" s="182" t="s">
        <v>38</v>
      </c>
      <c r="O586" s="77"/>
      <c r="P586" s="183">
        <f>O586*H586</f>
        <v>0</v>
      </c>
      <c r="Q586" s="183">
        <v>0</v>
      </c>
      <c r="R586" s="183">
        <f>Q586*H586</f>
        <v>0</v>
      </c>
      <c r="S586" s="183">
        <v>0</v>
      </c>
      <c r="T586" s="184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185" t="s">
        <v>104</v>
      </c>
      <c r="AT586" s="185" t="s">
        <v>191</v>
      </c>
      <c r="AU586" s="185" t="s">
        <v>82</v>
      </c>
      <c r="AY586" s="19" t="s">
        <v>189</v>
      </c>
      <c r="BE586" s="186">
        <f>IF(N586="základní",J586,0)</f>
        <v>0</v>
      </c>
      <c r="BF586" s="186">
        <f>IF(N586="snížená",J586,0)</f>
        <v>0</v>
      </c>
      <c r="BG586" s="186">
        <f>IF(N586="zákl. přenesená",J586,0)</f>
        <v>0</v>
      </c>
      <c r="BH586" s="186">
        <f>IF(N586="sníž. přenesená",J586,0)</f>
        <v>0</v>
      </c>
      <c r="BI586" s="186">
        <f>IF(N586="nulová",J586,0)</f>
        <v>0</v>
      </c>
      <c r="BJ586" s="19" t="s">
        <v>80</v>
      </c>
      <c r="BK586" s="186">
        <f>ROUND(I586*H586,2)</f>
        <v>0</v>
      </c>
      <c r="BL586" s="19" t="s">
        <v>104</v>
      </c>
      <c r="BM586" s="185" t="s">
        <v>785</v>
      </c>
    </row>
    <row r="587" s="13" customFormat="1">
      <c r="A587" s="13"/>
      <c r="B587" s="187"/>
      <c r="C587" s="13"/>
      <c r="D587" s="188" t="s">
        <v>195</v>
      </c>
      <c r="E587" s="189" t="s">
        <v>1</v>
      </c>
      <c r="F587" s="190" t="s">
        <v>718</v>
      </c>
      <c r="G587" s="13"/>
      <c r="H587" s="189" t="s">
        <v>1</v>
      </c>
      <c r="I587" s="191"/>
      <c r="J587" s="13"/>
      <c r="K587" s="13"/>
      <c r="L587" s="187"/>
      <c r="M587" s="192"/>
      <c r="N587" s="193"/>
      <c r="O587" s="193"/>
      <c r="P587" s="193"/>
      <c r="Q587" s="193"/>
      <c r="R587" s="193"/>
      <c r="S587" s="193"/>
      <c r="T587" s="19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9" t="s">
        <v>195</v>
      </c>
      <c r="AU587" s="189" t="s">
        <v>82</v>
      </c>
      <c r="AV587" s="13" t="s">
        <v>80</v>
      </c>
      <c r="AW587" s="13" t="s">
        <v>30</v>
      </c>
      <c r="AX587" s="13" t="s">
        <v>73</v>
      </c>
      <c r="AY587" s="189" t="s">
        <v>189</v>
      </c>
    </row>
    <row r="588" s="14" customFormat="1">
      <c r="A588" s="14"/>
      <c r="B588" s="195"/>
      <c r="C588" s="14"/>
      <c r="D588" s="188" t="s">
        <v>195</v>
      </c>
      <c r="E588" s="196" t="s">
        <v>1</v>
      </c>
      <c r="F588" s="197" t="s">
        <v>786</v>
      </c>
      <c r="G588" s="14"/>
      <c r="H588" s="198">
        <v>27.960000000000001</v>
      </c>
      <c r="I588" s="199"/>
      <c r="J588" s="14"/>
      <c r="K588" s="14"/>
      <c r="L588" s="195"/>
      <c r="M588" s="200"/>
      <c r="N588" s="201"/>
      <c r="O588" s="201"/>
      <c r="P588" s="201"/>
      <c r="Q588" s="201"/>
      <c r="R588" s="201"/>
      <c r="S588" s="201"/>
      <c r="T588" s="20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196" t="s">
        <v>195</v>
      </c>
      <c r="AU588" s="196" t="s">
        <v>82</v>
      </c>
      <c r="AV588" s="14" t="s">
        <v>82</v>
      </c>
      <c r="AW588" s="14" t="s">
        <v>30</v>
      </c>
      <c r="AX588" s="14" t="s">
        <v>73</v>
      </c>
      <c r="AY588" s="196" t="s">
        <v>189</v>
      </c>
    </row>
    <row r="589" s="15" customFormat="1">
      <c r="A589" s="15"/>
      <c r="B589" s="203"/>
      <c r="C589" s="15"/>
      <c r="D589" s="188" t="s">
        <v>195</v>
      </c>
      <c r="E589" s="204" t="s">
        <v>1</v>
      </c>
      <c r="F589" s="205" t="s">
        <v>200</v>
      </c>
      <c r="G589" s="15"/>
      <c r="H589" s="206">
        <v>27.960000000000001</v>
      </c>
      <c r="I589" s="207"/>
      <c r="J589" s="15"/>
      <c r="K589" s="15"/>
      <c r="L589" s="203"/>
      <c r="M589" s="208"/>
      <c r="N589" s="209"/>
      <c r="O589" s="209"/>
      <c r="P589" s="209"/>
      <c r="Q589" s="209"/>
      <c r="R589" s="209"/>
      <c r="S589" s="209"/>
      <c r="T589" s="210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04" t="s">
        <v>195</v>
      </c>
      <c r="AU589" s="204" t="s">
        <v>82</v>
      </c>
      <c r="AV589" s="15" t="s">
        <v>104</v>
      </c>
      <c r="AW589" s="15" t="s">
        <v>30</v>
      </c>
      <c r="AX589" s="15" t="s">
        <v>80</v>
      </c>
      <c r="AY589" s="204" t="s">
        <v>189</v>
      </c>
    </row>
    <row r="590" s="2" customFormat="1" ht="16.5" customHeight="1">
      <c r="A590" s="38"/>
      <c r="B590" s="172"/>
      <c r="C590" s="173" t="s">
        <v>495</v>
      </c>
      <c r="D590" s="173" t="s">
        <v>191</v>
      </c>
      <c r="E590" s="174" t="s">
        <v>787</v>
      </c>
      <c r="F590" s="175" t="s">
        <v>788</v>
      </c>
      <c r="G590" s="176" t="s">
        <v>1</v>
      </c>
      <c r="H590" s="177">
        <v>0</v>
      </c>
      <c r="I590" s="178"/>
      <c r="J590" s="179">
        <f>ROUND(I590*H590,2)</f>
        <v>0</v>
      </c>
      <c r="K590" s="180"/>
      <c r="L590" s="39"/>
      <c r="M590" s="181" t="s">
        <v>1</v>
      </c>
      <c r="N590" s="182" t="s">
        <v>38</v>
      </c>
      <c r="O590" s="77"/>
      <c r="P590" s="183">
        <f>O590*H590</f>
        <v>0</v>
      </c>
      <c r="Q590" s="183">
        <v>0</v>
      </c>
      <c r="R590" s="183">
        <f>Q590*H590</f>
        <v>0</v>
      </c>
      <c r="S590" s="183">
        <v>0</v>
      </c>
      <c r="T590" s="184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185" t="s">
        <v>104</v>
      </c>
      <c r="AT590" s="185" t="s">
        <v>191</v>
      </c>
      <c r="AU590" s="185" t="s">
        <v>82</v>
      </c>
      <c r="AY590" s="19" t="s">
        <v>189</v>
      </c>
      <c r="BE590" s="186">
        <f>IF(N590="základní",J590,0)</f>
        <v>0</v>
      </c>
      <c r="BF590" s="186">
        <f>IF(N590="snížená",J590,0)</f>
        <v>0</v>
      </c>
      <c r="BG590" s="186">
        <f>IF(N590="zákl. přenesená",J590,0)</f>
        <v>0</v>
      </c>
      <c r="BH590" s="186">
        <f>IF(N590="sníž. přenesená",J590,0)</f>
        <v>0</v>
      </c>
      <c r="BI590" s="186">
        <f>IF(N590="nulová",J590,0)</f>
        <v>0</v>
      </c>
      <c r="BJ590" s="19" t="s">
        <v>80</v>
      </c>
      <c r="BK590" s="186">
        <f>ROUND(I590*H590,2)</f>
        <v>0</v>
      </c>
      <c r="BL590" s="19" t="s">
        <v>104</v>
      </c>
      <c r="BM590" s="185" t="s">
        <v>789</v>
      </c>
    </row>
    <row r="591" s="2" customFormat="1" ht="24.15" customHeight="1">
      <c r="A591" s="38"/>
      <c r="B591" s="172"/>
      <c r="C591" s="173" t="s">
        <v>790</v>
      </c>
      <c r="D591" s="173" t="s">
        <v>191</v>
      </c>
      <c r="E591" s="174" t="s">
        <v>791</v>
      </c>
      <c r="F591" s="175" t="s">
        <v>792</v>
      </c>
      <c r="G591" s="176" t="s">
        <v>223</v>
      </c>
      <c r="H591" s="177">
        <v>686.81200000000001</v>
      </c>
      <c r="I591" s="178"/>
      <c r="J591" s="179">
        <f>ROUND(I591*H591,2)</f>
        <v>0</v>
      </c>
      <c r="K591" s="180"/>
      <c r="L591" s="39"/>
      <c r="M591" s="181" t="s">
        <v>1</v>
      </c>
      <c r="N591" s="182" t="s">
        <v>38</v>
      </c>
      <c r="O591" s="77"/>
      <c r="P591" s="183">
        <f>O591*H591</f>
        <v>0</v>
      </c>
      <c r="Q591" s="183">
        <v>0</v>
      </c>
      <c r="R591" s="183">
        <f>Q591*H591</f>
        <v>0</v>
      </c>
      <c r="S591" s="183">
        <v>0</v>
      </c>
      <c r="T591" s="184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185" t="s">
        <v>104</v>
      </c>
      <c r="AT591" s="185" t="s">
        <v>191</v>
      </c>
      <c r="AU591" s="185" t="s">
        <v>82</v>
      </c>
      <c r="AY591" s="19" t="s">
        <v>189</v>
      </c>
      <c r="BE591" s="186">
        <f>IF(N591="základní",J591,0)</f>
        <v>0</v>
      </c>
      <c r="BF591" s="186">
        <f>IF(N591="snížená",J591,0)</f>
        <v>0</v>
      </c>
      <c r="BG591" s="186">
        <f>IF(N591="zákl. přenesená",J591,0)</f>
        <v>0</v>
      </c>
      <c r="BH591" s="186">
        <f>IF(N591="sníž. přenesená",J591,0)</f>
        <v>0</v>
      </c>
      <c r="BI591" s="186">
        <f>IF(N591="nulová",J591,0)</f>
        <v>0</v>
      </c>
      <c r="BJ591" s="19" t="s">
        <v>80</v>
      </c>
      <c r="BK591" s="186">
        <f>ROUND(I591*H591,2)</f>
        <v>0</v>
      </c>
      <c r="BL591" s="19" t="s">
        <v>104</v>
      </c>
      <c r="BM591" s="185" t="s">
        <v>793</v>
      </c>
    </row>
    <row r="592" s="14" customFormat="1">
      <c r="A592" s="14"/>
      <c r="B592" s="195"/>
      <c r="C592" s="14"/>
      <c r="D592" s="188" t="s">
        <v>195</v>
      </c>
      <c r="E592" s="196" t="s">
        <v>1</v>
      </c>
      <c r="F592" s="197" t="s">
        <v>794</v>
      </c>
      <c r="G592" s="14"/>
      <c r="H592" s="198">
        <v>679.63999999999999</v>
      </c>
      <c r="I592" s="199"/>
      <c r="J592" s="14"/>
      <c r="K592" s="14"/>
      <c r="L592" s="195"/>
      <c r="M592" s="200"/>
      <c r="N592" s="201"/>
      <c r="O592" s="201"/>
      <c r="P592" s="201"/>
      <c r="Q592" s="201"/>
      <c r="R592" s="201"/>
      <c r="S592" s="201"/>
      <c r="T592" s="20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196" t="s">
        <v>195</v>
      </c>
      <c r="AU592" s="196" t="s">
        <v>82</v>
      </c>
      <c r="AV592" s="14" t="s">
        <v>82</v>
      </c>
      <c r="AW592" s="14" t="s">
        <v>30</v>
      </c>
      <c r="AX592" s="14" t="s">
        <v>73</v>
      </c>
      <c r="AY592" s="196" t="s">
        <v>189</v>
      </c>
    </row>
    <row r="593" s="14" customFormat="1">
      <c r="A593" s="14"/>
      <c r="B593" s="195"/>
      <c r="C593" s="14"/>
      <c r="D593" s="188" t="s">
        <v>195</v>
      </c>
      <c r="E593" s="196" t="s">
        <v>1</v>
      </c>
      <c r="F593" s="197" t="s">
        <v>795</v>
      </c>
      <c r="G593" s="14"/>
      <c r="H593" s="198">
        <v>7.1719999999999997</v>
      </c>
      <c r="I593" s="199"/>
      <c r="J593" s="14"/>
      <c r="K593" s="14"/>
      <c r="L593" s="195"/>
      <c r="M593" s="200"/>
      <c r="N593" s="201"/>
      <c r="O593" s="201"/>
      <c r="P593" s="201"/>
      <c r="Q593" s="201"/>
      <c r="R593" s="201"/>
      <c r="S593" s="201"/>
      <c r="T593" s="20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196" t="s">
        <v>195</v>
      </c>
      <c r="AU593" s="196" t="s">
        <v>82</v>
      </c>
      <c r="AV593" s="14" t="s">
        <v>82</v>
      </c>
      <c r="AW593" s="14" t="s">
        <v>30</v>
      </c>
      <c r="AX593" s="14" t="s">
        <v>73</v>
      </c>
      <c r="AY593" s="196" t="s">
        <v>189</v>
      </c>
    </row>
    <row r="594" s="15" customFormat="1">
      <c r="A594" s="15"/>
      <c r="B594" s="203"/>
      <c r="C594" s="15"/>
      <c r="D594" s="188" t="s">
        <v>195</v>
      </c>
      <c r="E594" s="204" t="s">
        <v>1</v>
      </c>
      <c r="F594" s="205" t="s">
        <v>200</v>
      </c>
      <c r="G594" s="15"/>
      <c r="H594" s="206">
        <v>686.81200000000001</v>
      </c>
      <c r="I594" s="207"/>
      <c r="J594" s="15"/>
      <c r="K594" s="15"/>
      <c r="L594" s="203"/>
      <c r="M594" s="208"/>
      <c r="N594" s="209"/>
      <c r="O594" s="209"/>
      <c r="P594" s="209"/>
      <c r="Q594" s="209"/>
      <c r="R594" s="209"/>
      <c r="S594" s="209"/>
      <c r="T594" s="210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04" t="s">
        <v>195</v>
      </c>
      <c r="AU594" s="204" t="s">
        <v>82</v>
      </c>
      <c r="AV594" s="15" t="s">
        <v>104</v>
      </c>
      <c r="AW594" s="15" t="s">
        <v>30</v>
      </c>
      <c r="AX594" s="15" t="s">
        <v>80</v>
      </c>
      <c r="AY594" s="204" t="s">
        <v>189</v>
      </c>
    </row>
    <row r="595" s="2" customFormat="1" ht="37.8" customHeight="1">
      <c r="A595" s="38"/>
      <c r="B595" s="172"/>
      <c r="C595" s="173" t="s">
        <v>499</v>
      </c>
      <c r="D595" s="173" t="s">
        <v>191</v>
      </c>
      <c r="E595" s="174" t="s">
        <v>796</v>
      </c>
      <c r="F595" s="175" t="s">
        <v>797</v>
      </c>
      <c r="G595" s="176" t="s">
        <v>228</v>
      </c>
      <c r="H595" s="177">
        <v>842.69000000000005</v>
      </c>
      <c r="I595" s="178"/>
      <c r="J595" s="179">
        <f>ROUND(I595*H595,2)</f>
        <v>0</v>
      </c>
      <c r="K595" s="180"/>
      <c r="L595" s="39"/>
      <c r="M595" s="181" t="s">
        <v>1</v>
      </c>
      <c r="N595" s="182" t="s">
        <v>38</v>
      </c>
      <c r="O595" s="77"/>
      <c r="P595" s="183">
        <f>O595*H595</f>
        <v>0</v>
      </c>
      <c r="Q595" s="183">
        <v>0</v>
      </c>
      <c r="R595" s="183">
        <f>Q595*H595</f>
        <v>0</v>
      </c>
      <c r="S595" s="183">
        <v>0</v>
      </c>
      <c r="T595" s="184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185" t="s">
        <v>104</v>
      </c>
      <c r="AT595" s="185" t="s">
        <v>191</v>
      </c>
      <c r="AU595" s="185" t="s">
        <v>82</v>
      </c>
      <c r="AY595" s="19" t="s">
        <v>189</v>
      </c>
      <c r="BE595" s="186">
        <f>IF(N595="základní",J595,0)</f>
        <v>0</v>
      </c>
      <c r="BF595" s="186">
        <f>IF(N595="snížená",J595,0)</f>
        <v>0</v>
      </c>
      <c r="BG595" s="186">
        <f>IF(N595="zákl. přenesená",J595,0)</f>
        <v>0</v>
      </c>
      <c r="BH595" s="186">
        <f>IF(N595="sníž. přenesená",J595,0)</f>
        <v>0</v>
      </c>
      <c r="BI595" s="186">
        <f>IF(N595="nulová",J595,0)</f>
        <v>0</v>
      </c>
      <c r="BJ595" s="19" t="s">
        <v>80</v>
      </c>
      <c r="BK595" s="186">
        <f>ROUND(I595*H595,2)</f>
        <v>0</v>
      </c>
      <c r="BL595" s="19" t="s">
        <v>104</v>
      </c>
      <c r="BM595" s="185" t="s">
        <v>798</v>
      </c>
    </row>
    <row r="596" s="2" customFormat="1" ht="33" customHeight="1">
      <c r="A596" s="38"/>
      <c r="B596" s="172"/>
      <c r="C596" s="173" t="s">
        <v>799</v>
      </c>
      <c r="D596" s="173" t="s">
        <v>191</v>
      </c>
      <c r="E596" s="174" t="s">
        <v>800</v>
      </c>
      <c r="F596" s="175" t="s">
        <v>801</v>
      </c>
      <c r="G596" s="176" t="s">
        <v>223</v>
      </c>
      <c r="H596" s="177">
        <v>13.493</v>
      </c>
      <c r="I596" s="178"/>
      <c r="J596" s="179">
        <f>ROUND(I596*H596,2)</f>
        <v>0</v>
      </c>
      <c r="K596" s="180"/>
      <c r="L596" s="39"/>
      <c r="M596" s="181" t="s">
        <v>1</v>
      </c>
      <c r="N596" s="182" t="s">
        <v>38</v>
      </c>
      <c r="O596" s="77"/>
      <c r="P596" s="183">
        <f>O596*H596</f>
        <v>0</v>
      </c>
      <c r="Q596" s="183">
        <v>0</v>
      </c>
      <c r="R596" s="183">
        <f>Q596*H596</f>
        <v>0</v>
      </c>
      <c r="S596" s="183">
        <v>0</v>
      </c>
      <c r="T596" s="184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185" t="s">
        <v>104</v>
      </c>
      <c r="AT596" s="185" t="s">
        <v>191</v>
      </c>
      <c r="AU596" s="185" t="s">
        <v>82</v>
      </c>
      <c r="AY596" s="19" t="s">
        <v>189</v>
      </c>
      <c r="BE596" s="186">
        <f>IF(N596="základní",J596,0)</f>
        <v>0</v>
      </c>
      <c r="BF596" s="186">
        <f>IF(N596="snížená",J596,0)</f>
        <v>0</v>
      </c>
      <c r="BG596" s="186">
        <f>IF(N596="zákl. přenesená",J596,0)</f>
        <v>0</v>
      </c>
      <c r="BH596" s="186">
        <f>IF(N596="sníž. přenesená",J596,0)</f>
        <v>0</v>
      </c>
      <c r="BI596" s="186">
        <f>IF(N596="nulová",J596,0)</f>
        <v>0</v>
      </c>
      <c r="BJ596" s="19" t="s">
        <v>80</v>
      </c>
      <c r="BK596" s="186">
        <f>ROUND(I596*H596,2)</f>
        <v>0</v>
      </c>
      <c r="BL596" s="19" t="s">
        <v>104</v>
      </c>
      <c r="BM596" s="185" t="s">
        <v>802</v>
      </c>
    </row>
    <row r="597" s="13" customFormat="1">
      <c r="A597" s="13"/>
      <c r="B597" s="187"/>
      <c r="C597" s="13"/>
      <c r="D597" s="188" t="s">
        <v>195</v>
      </c>
      <c r="E597" s="189" t="s">
        <v>1</v>
      </c>
      <c r="F597" s="190" t="s">
        <v>803</v>
      </c>
      <c r="G597" s="13"/>
      <c r="H597" s="189" t="s">
        <v>1</v>
      </c>
      <c r="I597" s="191"/>
      <c r="J597" s="13"/>
      <c r="K597" s="13"/>
      <c r="L597" s="187"/>
      <c r="M597" s="192"/>
      <c r="N597" s="193"/>
      <c r="O597" s="193"/>
      <c r="P597" s="193"/>
      <c r="Q597" s="193"/>
      <c r="R597" s="193"/>
      <c r="S597" s="193"/>
      <c r="T597" s="19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89" t="s">
        <v>195</v>
      </c>
      <c r="AU597" s="189" t="s">
        <v>82</v>
      </c>
      <c r="AV597" s="13" t="s">
        <v>80</v>
      </c>
      <c r="AW597" s="13" t="s">
        <v>30</v>
      </c>
      <c r="AX597" s="13" t="s">
        <v>73</v>
      </c>
      <c r="AY597" s="189" t="s">
        <v>189</v>
      </c>
    </row>
    <row r="598" s="14" customFormat="1">
      <c r="A598" s="14"/>
      <c r="B598" s="195"/>
      <c r="C598" s="14"/>
      <c r="D598" s="188" t="s">
        <v>195</v>
      </c>
      <c r="E598" s="196" t="s">
        <v>1</v>
      </c>
      <c r="F598" s="197" t="s">
        <v>804</v>
      </c>
      <c r="G598" s="14"/>
      <c r="H598" s="198">
        <v>13.493</v>
      </c>
      <c r="I598" s="199"/>
      <c r="J598" s="14"/>
      <c r="K598" s="14"/>
      <c r="L598" s="195"/>
      <c r="M598" s="200"/>
      <c r="N598" s="201"/>
      <c r="O598" s="201"/>
      <c r="P598" s="201"/>
      <c r="Q598" s="201"/>
      <c r="R598" s="201"/>
      <c r="S598" s="201"/>
      <c r="T598" s="20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196" t="s">
        <v>195</v>
      </c>
      <c r="AU598" s="196" t="s">
        <v>82</v>
      </c>
      <c r="AV598" s="14" t="s">
        <v>82</v>
      </c>
      <c r="AW598" s="14" t="s">
        <v>30</v>
      </c>
      <c r="AX598" s="14" t="s">
        <v>73</v>
      </c>
      <c r="AY598" s="196" t="s">
        <v>189</v>
      </c>
    </row>
    <row r="599" s="15" customFormat="1">
      <c r="A599" s="15"/>
      <c r="B599" s="203"/>
      <c r="C599" s="15"/>
      <c r="D599" s="188" t="s">
        <v>195</v>
      </c>
      <c r="E599" s="204" t="s">
        <v>1</v>
      </c>
      <c r="F599" s="205" t="s">
        <v>200</v>
      </c>
      <c r="G599" s="15"/>
      <c r="H599" s="206">
        <v>13.493</v>
      </c>
      <c r="I599" s="207"/>
      <c r="J599" s="15"/>
      <c r="K599" s="15"/>
      <c r="L599" s="203"/>
      <c r="M599" s="208"/>
      <c r="N599" s="209"/>
      <c r="O599" s="209"/>
      <c r="P599" s="209"/>
      <c r="Q599" s="209"/>
      <c r="R599" s="209"/>
      <c r="S599" s="209"/>
      <c r="T599" s="210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04" t="s">
        <v>195</v>
      </c>
      <c r="AU599" s="204" t="s">
        <v>82</v>
      </c>
      <c r="AV599" s="15" t="s">
        <v>104</v>
      </c>
      <c r="AW599" s="15" t="s">
        <v>30</v>
      </c>
      <c r="AX599" s="15" t="s">
        <v>80</v>
      </c>
      <c r="AY599" s="204" t="s">
        <v>189</v>
      </c>
    </row>
    <row r="600" s="12" customFormat="1" ht="22.8" customHeight="1">
      <c r="A600" s="12"/>
      <c r="B600" s="159"/>
      <c r="C600" s="12"/>
      <c r="D600" s="160" t="s">
        <v>72</v>
      </c>
      <c r="E600" s="170" t="s">
        <v>236</v>
      </c>
      <c r="F600" s="170" t="s">
        <v>805</v>
      </c>
      <c r="G600" s="12"/>
      <c r="H600" s="12"/>
      <c r="I600" s="162"/>
      <c r="J600" s="171">
        <f>BK600</f>
        <v>0</v>
      </c>
      <c r="K600" s="12"/>
      <c r="L600" s="159"/>
      <c r="M600" s="164"/>
      <c r="N600" s="165"/>
      <c r="O600" s="165"/>
      <c r="P600" s="166">
        <f>SUM(P601:P677)</f>
        <v>0</v>
      </c>
      <c r="Q600" s="165"/>
      <c r="R600" s="166">
        <f>SUM(R601:R677)</f>
        <v>0.012416000000000002</v>
      </c>
      <c r="S600" s="165"/>
      <c r="T600" s="167">
        <f>SUM(T601:T677)</f>
        <v>0.055040000000000006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160" t="s">
        <v>80</v>
      </c>
      <c r="AT600" s="168" t="s">
        <v>72</v>
      </c>
      <c r="AU600" s="168" t="s">
        <v>80</v>
      </c>
      <c r="AY600" s="160" t="s">
        <v>189</v>
      </c>
      <c r="BK600" s="169">
        <f>SUM(BK601:BK677)</f>
        <v>0</v>
      </c>
    </row>
    <row r="601" s="2" customFormat="1" ht="44.25" customHeight="1">
      <c r="A601" s="38"/>
      <c r="B601" s="172"/>
      <c r="C601" s="173" t="s">
        <v>502</v>
      </c>
      <c r="D601" s="173" t="s">
        <v>191</v>
      </c>
      <c r="E601" s="174" t="s">
        <v>806</v>
      </c>
      <c r="F601" s="175" t="s">
        <v>807</v>
      </c>
      <c r="G601" s="176" t="s">
        <v>223</v>
      </c>
      <c r="H601" s="177">
        <v>334.096</v>
      </c>
      <c r="I601" s="178"/>
      <c r="J601" s="179">
        <f>ROUND(I601*H601,2)</f>
        <v>0</v>
      </c>
      <c r="K601" s="180"/>
      <c r="L601" s="39"/>
      <c r="M601" s="181" t="s">
        <v>1</v>
      </c>
      <c r="N601" s="182" t="s">
        <v>38</v>
      </c>
      <c r="O601" s="77"/>
      <c r="P601" s="183">
        <f>O601*H601</f>
        <v>0</v>
      </c>
      <c r="Q601" s="183">
        <v>0</v>
      </c>
      <c r="R601" s="183">
        <f>Q601*H601</f>
        <v>0</v>
      </c>
      <c r="S601" s="183">
        <v>0</v>
      </c>
      <c r="T601" s="184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185" t="s">
        <v>104</v>
      </c>
      <c r="AT601" s="185" t="s">
        <v>191</v>
      </c>
      <c r="AU601" s="185" t="s">
        <v>82</v>
      </c>
      <c r="AY601" s="19" t="s">
        <v>189</v>
      </c>
      <c r="BE601" s="186">
        <f>IF(N601="základní",J601,0)</f>
        <v>0</v>
      </c>
      <c r="BF601" s="186">
        <f>IF(N601="snížená",J601,0)</f>
        <v>0</v>
      </c>
      <c r="BG601" s="186">
        <f>IF(N601="zákl. přenesená",J601,0)</f>
        <v>0</v>
      </c>
      <c r="BH601" s="186">
        <f>IF(N601="sníž. přenesená",J601,0)</f>
        <v>0</v>
      </c>
      <c r="BI601" s="186">
        <f>IF(N601="nulová",J601,0)</f>
        <v>0</v>
      </c>
      <c r="BJ601" s="19" t="s">
        <v>80</v>
      </c>
      <c r="BK601" s="186">
        <f>ROUND(I601*H601,2)</f>
        <v>0</v>
      </c>
      <c r="BL601" s="19" t="s">
        <v>104</v>
      </c>
      <c r="BM601" s="185" t="s">
        <v>808</v>
      </c>
    </row>
    <row r="602" s="14" customFormat="1">
      <c r="A602" s="14"/>
      <c r="B602" s="195"/>
      <c r="C602" s="14"/>
      <c r="D602" s="188" t="s">
        <v>195</v>
      </c>
      <c r="E602" s="196" t="s">
        <v>1</v>
      </c>
      <c r="F602" s="197" t="s">
        <v>809</v>
      </c>
      <c r="G602" s="14"/>
      <c r="H602" s="198">
        <v>334.096</v>
      </c>
      <c r="I602" s="199"/>
      <c r="J602" s="14"/>
      <c r="K602" s="14"/>
      <c r="L602" s="195"/>
      <c r="M602" s="200"/>
      <c r="N602" s="201"/>
      <c r="O602" s="201"/>
      <c r="P602" s="201"/>
      <c r="Q602" s="201"/>
      <c r="R602" s="201"/>
      <c r="S602" s="201"/>
      <c r="T602" s="20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196" t="s">
        <v>195</v>
      </c>
      <c r="AU602" s="196" t="s">
        <v>82</v>
      </c>
      <c r="AV602" s="14" t="s">
        <v>82</v>
      </c>
      <c r="AW602" s="14" t="s">
        <v>30</v>
      </c>
      <c r="AX602" s="14" t="s">
        <v>73</v>
      </c>
      <c r="AY602" s="196" t="s">
        <v>189</v>
      </c>
    </row>
    <row r="603" s="15" customFormat="1">
      <c r="A603" s="15"/>
      <c r="B603" s="203"/>
      <c r="C603" s="15"/>
      <c r="D603" s="188" t="s">
        <v>195</v>
      </c>
      <c r="E603" s="204" t="s">
        <v>1</v>
      </c>
      <c r="F603" s="205" t="s">
        <v>200</v>
      </c>
      <c r="G603" s="15"/>
      <c r="H603" s="206">
        <v>334.096</v>
      </c>
      <c r="I603" s="207"/>
      <c r="J603" s="15"/>
      <c r="K603" s="15"/>
      <c r="L603" s="203"/>
      <c r="M603" s="208"/>
      <c r="N603" s="209"/>
      <c r="O603" s="209"/>
      <c r="P603" s="209"/>
      <c r="Q603" s="209"/>
      <c r="R603" s="209"/>
      <c r="S603" s="209"/>
      <c r="T603" s="210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04" t="s">
        <v>195</v>
      </c>
      <c r="AU603" s="204" t="s">
        <v>82</v>
      </c>
      <c r="AV603" s="15" t="s">
        <v>104</v>
      </c>
      <c r="AW603" s="15" t="s">
        <v>30</v>
      </c>
      <c r="AX603" s="15" t="s">
        <v>80</v>
      </c>
      <c r="AY603" s="204" t="s">
        <v>189</v>
      </c>
    </row>
    <row r="604" s="2" customFormat="1" ht="49.05" customHeight="1">
      <c r="A604" s="38"/>
      <c r="B604" s="172"/>
      <c r="C604" s="173" t="s">
        <v>810</v>
      </c>
      <c r="D604" s="173" t="s">
        <v>191</v>
      </c>
      <c r="E604" s="174" t="s">
        <v>811</v>
      </c>
      <c r="F604" s="175" t="s">
        <v>812</v>
      </c>
      <c r="G604" s="176" t="s">
        <v>223</v>
      </c>
      <c r="H604" s="177">
        <v>30402.736000000001</v>
      </c>
      <c r="I604" s="178"/>
      <c r="J604" s="179">
        <f>ROUND(I604*H604,2)</f>
        <v>0</v>
      </c>
      <c r="K604" s="180"/>
      <c r="L604" s="39"/>
      <c r="M604" s="181" t="s">
        <v>1</v>
      </c>
      <c r="N604" s="182" t="s">
        <v>38</v>
      </c>
      <c r="O604" s="77"/>
      <c r="P604" s="183">
        <f>O604*H604</f>
        <v>0</v>
      </c>
      <c r="Q604" s="183">
        <v>0</v>
      </c>
      <c r="R604" s="183">
        <f>Q604*H604</f>
        <v>0</v>
      </c>
      <c r="S604" s="183">
        <v>0</v>
      </c>
      <c r="T604" s="184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185" t="s">
        <v>104</v>
      </c>
      <c r="AT604" s="185" t="s">
        <v>191</v>
      </c>
      <c r="AU604" s="185" t="s">
        <v>82</v>
      </c>
      <c r="AY604" s="19" t="s">
        <v>189</v>
      </c>
      <c r="BE604" s="186">
        <f>IF(N604="základní",J604,0)</f>
        <v>0</v>
      </c>
      <c r="BF604" s="186">
        <f>IF(N604="snížená",J604,0)</f>
        <v>0</v>
      </c>
      <c r="BG604" s="186">
        <f>IF(N604="zákl. přenesená",J604,0)</f>
        <v>0</v>
      </c>
      <c r="BH604" s="186">
        <f>IF(N604="sníž. přenesená",J604,0)</f>
        <v>0</v>
      </c>
      <c r="BI604" s="186">
        <f>IF(N604="nulová",J604,0)</f>
        <v>0</v>
      </c>
      <c r="BJ604" s="19" t="s">
        <v>80</v>
      </c>
      <c r="BK604" s="186">
        <f>ROUND(I604*H604,2)</f>
        <v>0</v>
      </c>
      <c r="BL604" s="19" t="s">
        <v>104</v>
      </c>
      <c r="BM604" s="185" t="s">
        <v>813</v>
      </c>
    </row>
    <row r="605" s="14" customFormat="1">
      <c r="A605" s="14"/>
      <c r="B605" s="195"/>
      <c r="C605" s="14"/>
      <c r="D605" s="188" t="s">
        <v>195</v>
      </c>
      <c r="E605" s="196" t="s">
        <v>1</v>
      </c>
      <c r="F605" s="197" t="s">
        <v>814</v>
      </c>
      <c r="G605" s="14"/>
      <c r="H605" s="198">
        <v>30402.736000000001</v>
      </c>
      <c r="I605" s="199"/>
      <c r="J605" s="14"/>
      <c r="K605" s="14"/>
      <c r="L605" s="195"/>
      <c r="M605" s="200"/>
      <c r="N605" s="201"/>
      <c r="O605" s="201"/>
      <c r="P605" s="201"/>
      <c r="Q605" s="201"/>
      <c r="R605" s="201"/>
      <c r="S605" s="201"/>
      <c r="T605" s="20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196" t="s">
        <v>195</v>
      </c>
      <c r="AU605" s="196" t="s">
        <v>82</v>
      </c>
      <c r="AV605" s="14" t="s">
        <v>82</v>
      </c>
      <c r="AW605" s="14" t="s">
        <v>30</v>
      </c>
      <c r="AX605" s="14" t="s">
        <v>73</v>
      </c>
      <c r="AY605" s="196" t="s">
        <v>189</v>
      </c>
    </row>
    <row r="606" s="15" customFormat="1">
      <c r="A606" s="15"/>
      <c r="B606" s="203"/>
      <c r="C606" s="15"/>
      <c r="D606" s="188" t="s">
        <v>195</v>
      </c>
      <c r="E606" s="204" t="s">
        <v>1</v>
      </c>
      <c r="F606" s="205" t="s">
        <v>200</v>
      </c>
      <c r="G606" s="15"/>
      <c r="H606" s="206">
        <v>30402.736000000001</v>
      </c>
      <c r="I606" s="207"/>
      <c r="J606" s="15"/>
      <c r="K606" s="15"/>
      <c r="L606" s="203"/>
      <c r="M606" s="208"/>
      <c r="N606" s="209"/>
      <c r="O606" s="209"/>
      <c r="P606" s="209"/>
      <c r="Q606" s="209"/>
      <c r="R606" s="209"/>
      <c r="S606" s="209"/>
      <c r="T606" s="210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04" t="s">
        <v>195</v>
      </c>
      <c r="AU606" s="204" t="s">
        <v>82</v>
      </c>
      <c r="AV606" s="15" t="s">
        <v>104</v>
      </c>
      <c r="AW606" s="15" t="s">
        <v>30</v>
      </c>
      <c r="AX606" s="15" t="s">
        <v>80</v>
      </c>
      <c r="AY606" s="204" t="s">
        <v>189</v>
      </c>
    </row>
    <row r="607" s="2" customFormat="1" ht="44.25" customHeight="1">
      <c r="A607" s="38"/>
      <c r="B607" s="172"/>
      <c r="C607" s="173" t="s">
        <v>514</v>
      </c>
      <c r="D607" s="173" t="s">
        <v>191</v>
      </c>
      <c r="E607" s="174" t="s">
        <v>815</v>
      </c>
      <c r="F607" s="175" t="s">
        <v>816</v>
      </c>
      <c r="G607" s="176" t="s">
        <v>223</v>
      </c>
      <c r="H607" s="177">
        <v>334.096</v>
      </c>
      <c r="I607" s="178"/>
      <c r="J607" s="179">
        <f>ROUND(I607*H607,2)</f>
        <v>0</v>
      </c>
      <c r="K607" s="180"/>
      <c r="L607" s="39"/>
      <c r="M607" s="181" t="s">
        <v>1</v>
      </c>
      <c r="N607" s="182" t="s">
        <v>38</v>
      </c>
      <c r="O607" s="77"/>
      <c r="P607" s="183">
        <f>O607*H607</f>
        <v>0</v>
      </c>
      <c r="Q607" s="183">
        <v>0</v>
      </c>
      <c r="R607" s="183">
        <f>Q607*H607</f>
        <v>0</v>
      </c>
      <c r="S607" s="183">
        <v>0</v>
      </c>
      <c r="T607" s="18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185" t="s">
        <v>104</v>
      </c>
      <c r="AT607" s="185" t="s">
        <v>191</v>
      </c>
      <c r="AU607" s="185" t="s">
        <v>82</v>
      </c>
      <c r="AY607" s="19" t="s">
        <v>189</v>
      </c>
      <c r="BE607" s="186">
        <f>IF(N607="základní",J607,0)</f>
        <v>0</v>
      </c>
      <c r="BF607" s="186">
        <f>IF(N607="snížená",J607,0)</f>
        <v>0</v>
      </c>
      <c r="BG607" s="186">
        <f>IF(N607="zákl. přenesená",J607,0)</f>
        <v>0</v>
      </c>
      <c r="BH607" s="186">
        <f>IF(N607="sníž. přenesená",J607,0)</f>
        <v>0</v>
      </c>
      <c r="BI607" s="186">
        <f>IF(N607="nulová",J607,0)</f>
        <v>0</v>
      </c>
      <c r="BJ607" s="19" t="s">
        <v>80</v>
      </c>
      <c r="BK607" s="186">
        <f>ROUND(I607*H607,2)</f>
        <v>0</v>
      </c>
      <c r="BL607" s="19" t="s">
        <v>104</v>
      </c>
      <c r="BM607" s="185" t="s">
        <v>817</v>
      </c>
    </row>
    <row r="608" s="2" customFormat="1" ht="24.15" customHeight="1">
      <c r="A608" s="38"/>
      <c r="B608" s="172"/>
      <c r="C608" s="173" t="s">
        <v>818</v>
      </c>
      <c r="D608" s="173" t="s">
        <v>191</v>
      </c>
      <c r="E608" s="174" t="s">
        <v>819</v>
      </c>
      <c r="F608" s="175" t="s">
        <v>820</v>
      </c>
      <c r="G608" s="176" t="s">
        <v>223</v>
      </c>
      <c r="H608" s="177">
        <v>334.096</v>
      </c>
      <c r="I608" s="178"/>
      <c r="J608" s="179">
        <f>ROUND(I608*H608,2)</f>
        <v>0</v>
      </c>
      <c r="K608" s="180"/>
      <c r="L608" s="39"/>
      <c r="M608" s="181" t="s">
        <v>1</v>
      </c>
      <c r="N608" s="182" t="s">
        <v>38</v>
      </c>
      <c r="O608" s="77"/>
      <c r="P608" s="183">
        <f>O608*H608</f>
        <v>0</v>
      </c>
      <c r="Q608" s="183">
        <v>0</v>
      </c>
      <c r="R608" s="183">
        <f>Q608*H608</f>
        <v>0</v>
      </c>
      <c r="S608" s="183">
        <v>0</v>
      </c>
      <c r="T608" s="184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185" t="s">
        <v>104</v>
      </c>
      <c r="AT608" s="185" t="s">
        <v>191</v>
      </c>
      <c r="AU608" s="185" t="s">
        <v>82</v>
      </c>
      <c r="AY608" s="19" t="s">
        <v>189</v>
      </c>
      <c r="BE608" s="186">
        <f>IF(N608="základní",J608,0)</f>
        <v>0</v>
      </c>
      <c r="BF608" s="186">
        <f>IF(N608="snížená",J608,0)</f>
        <v>0</v>
      </c>
      <c r="BG608" s="186">
        <f>IF(N608="zákl. přenesená",J608,0)</f>
        <v>0</v>
      </c>
      <c r="BH608" s="186">
        <f>IF(N608="sníž. přenesená",J608,0)</f>
        <v>0</v>
      </c>
      <c r="BI608" s="186">
        <f>IF(N608="nulová",J608,0)</f>
        <v>0</v>
      </c>
      <c r="BJ608" s="19" t="s">
        <v>80</v>
      </c>
      <c r="BK608" s="186">
        <f>ROUND(I608*H608,2)</f>
        <v>0</v>
      </c>
      <c r="BL608" s="19" t="s">
        <v>104</v>
      </c>
      <c r="BM608" s="185" t="s">
        <v>821</v>
      </c>
    </row>
    <row r="609" s="2" customFormat="1" ht="33" customHeight="1">
      <c r="A609" s="38"/>
      <c r="B609" s="172"/>
      <c r="C609" s="173" t="s">
        <v>517</v>
      </c>
      <c r="D609" s="173" t="s">
        <v>191</v>
      </c>
      <c r="E609" s="174" t="s">
        <v>822</v>
      </c>
      <c r="F609" s="175" t="s">
        <v>823</v>
      </c>
      <c r="G609" s="176" t="s">
        <v>223</v>
      </c>
      <c r="H609" s="177">
        <v>30402.736000000001</v>
      </c>
      <c r="I609" s="178"/>
      <c r="J609" s="179">
        <f>ROUND(I609*H609,2)</f>
        <v>0</v>
      </c>
      <c r="K609" s="180"/>
      <c r="L609" s="39"/>
      <c r="M609" s="181" t="s">
        <v>1</v>
      </c>
      <c r="N609" s="182" t="s">
        <v>38</v>
      </c>
      <c r="O609" s="77"/>
      <c r="P609" s="183">
        <f>O609*H609</f>
        <v>0</v>
      </c>
      <c r="Q609" s="183">
        <v>0</v>
      </c>
      <c r="R609" s="183">
        <f>Q609*H609</f>
        <v>0</v>
      </c>
      <c r="S609" s="183">
        <v>0</v>
      </c>
      <c r="T609" s="184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185" t="s">
        <v>104</v>
      </c>
      <c r="AT609" s="185" t="s">
        <v>191</v>
      </c>
      <c r="AU609" s="185" t="s">
        <v>82</v>
      </c>
      <c r="AY609" s="19" t="s">
        <v>189</v>
      </c>
      <c r="BE609" s="186">
        <f>IF(N609="základní",J609,0)</f>
        <v>0</v>
      </c>
      <c r="BF609" s="186">
        <f>IF(N609="snížená",J609,0)</f>
        <v>0</v>
      </c>
      <c r="BG609" s="186">
        <f>IF(N609="zákl. přenesená",J609,0)</f>
        <v>0</v>
      </c>
      <c r="BH609" s="186">
        <f>IF(N609="sníž. přenesená",J609,0)</f>
        <v>0</v>
      </c>
      <c r="BI609" s="186">
        <f>IF(N609="nulová",J609,0)</f>
        <v>0</v>
      </c>
      <c r="BJ609" s="19" t="s">
        <v>80</v>
      </c>
      <c r="BK609" s="186">
        <f>ROUND(I609*H609,2)</f>
        <v>0</v>
      </c>
      <c r="BL609" s="19" t="s">
        <v>104</v>
      </c>
      <c r="BM609" s="185" t="s">
        <v>824</v>
      </c>
    </row>
    <row r="610" s="2" customFormat="1" ht="24.15" customHeight="1">
      <c r="A610" s="38"/>
      <c r="B610" s="172"/>
      <c r="C610" s="173" t="s">
        <v>825</v>
      </c>
      <c r="D610" s="173" t="s">
        <v>191</v>
      </c>
      <c r="E610" s="174" t="s">
        <v>826</v>
      </c>
      <c r="F610" s="175" t="s">
        <v>827</v>
      </c>
      <c r="G610" s="176" t="s">
        <v>223</v>
      </c>
      <c r="H610" s="177">
        <v>334.096</v>
      </c>
      <c r="I610" s="178"/>
      <c r="J610" s="179">
        <f>ROUND(I610*H610,2)</f>
        <v>0</v>
      </c>
      <c r="K610" s="180"/>
      <c r="L610" s="39"/>
      <c r="M610" s="181" t="s">
        <v>1</v>
      </c>
      <c r="N610" s="182" t="s">
        <v>38</v>
      </c>
      <c r="O610" s="77"/>
      <c r="P610" s="183">
        <f>O610*H610</f>
        <v>0</v>
      </c>
      <c r="Q610" s="183">
        <v>0</v>
      </c>
      <c r="R610" s="183">
        <f>Q610*H610</f>
        <v>0</v>
      </c>
      <c r="S610" s="183">
        <v>0</v>
      </c>
      <c r="T610" s="184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185" t="s">
        <v>104</v>
      </c>
      <c r="AT610" s="185" t="s">
        <v>191</v>
      </c>
      <c r="AU610" s="185" t="s">
        <v>82</v>
      </c>
      <c r="AY610" s="19" t="s">
        <v>189</v>
      </c>
      <c r="BE610" s="186">
        <f>IF(N610="základní",J610,0)</f>
        <v>0</v>
      </c>
      <c r="BF610" s="186">
        <f>IF(N610="snížená",J610,0)</f>
        <v>0</v>
      </c>
      <c r="BG610" s="186">
        <f>IF(N610="zákl. přenesená",J610,0)</f>
        <v>0</v>
      </c>
      <c r="BH610" s="186">
        <f>IF(N610="sníž. přenesená",J610,0)</f>
        <v>0</v>
      </c>
      <c r="BI610" s="186">
        <f>IF(N610="nulová",J610,0)</f>
        <v>0</v>
      </c>
      <c r="BJ610" s="19" t="s">
        <v>80</v>
      </c>
      <c r="BK610" s="186">
        <f>ROUND(I610*H610,2)</f>
        <v>0</v>
      </c>
      <c r="BL610" s="19" t="s">
        <v>104</v>
      </c>
      <c r="BM610" s="185" t="s">
        <v>828</v>
      </c>
    </row>
    <row r="611" s="2" customFormat="1" ht="37.8" customHeight="1">
      <c r="A611" s="38"/>
      <c r="B611" s="172"/>
      <c r="C611" s="173" t="s">
        <v>521</v>
      </c>
      <c r="D611" s="173" t="s">
        <v>191</v>
      </c>
      <c r="E611" s="174" t="s">
        <v>829</v>
      </c>
      <c r="F611" s="175" t="s">
        <v>830</v>
      </c>
      <c r="G611" s="176" t="s">
        <v>223</v>
      </c>
      <c r="H611" s="177">
        <v>991.67200000000003</v>
      </c>
      <c r="I611" s="178"/>
      <c r="J611" s="179">
        <f>ROUND(I611*H611,2)</f>
        <v>0</v>
      </c>
      <c r="K611" s="180"/>
      <c r="L611" s="39"/>
      <c r="M611" s="181" t="s">
        <v>1</v>
      </c>
      <c r="N611" s="182" t="s">
        <v>38</v>
      </c>
      <c r="O611" s="77"/>
      <c r="P611" s="183">
        <f>O611*H611</f>
        <v>0</v>
      </c>
      <c r="Q611" s="183">
        <v>0</v>
      </c>
      <c r="R611" s="183">
        <f>Q611*H611</f>
        <v>0</v>
      </c>
      <c r="S611" s="183">
        <v>0</v>
      </c>
      <c r="T611" s="184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185" t="s">
        <v>104</v>
      </c>
      <c r="AT611" s="185" t="s">
        <v>191</v>
      </c>
      <c r="AU611" s="185" t="s">
        <v>82</v>
      </c>
      <c r="AY611" s="19" t="s">
        <v>189</v>
      </c>
      <c r="BE611" s="186">
        <f>IF(N611="základní",J611,0)</f>
        <v>0</v>
      </c>
      <c r="BF611" s="186">
        <f>IF(N611="snížená",J611,0)</f>
        <v>0</v>
      </c>
      <c r="BG611" s="186">
        <f>IF(N611="zákl. přenesená",J611,0)</f>
        <v>0</v>
      </c>
      <c r="BH611" s="186">
        <f>IF(N611="sníž. přenesená",J611,0)</f>
        <v>0</v>
      </c>
      <c r="BI611" s="186">
        <f>IF(N611="nulová",J611,0)</f>
        <v>0</v>
      </c>
      <c r="BJ611" s="19" t="s">
        <v>80</v>
      </c>
      <c r="BK611" s="186">
        <f>ROUND(I611*H611,2)</f>
        <v>0</v>
      </c>
      <c r="BL611" s="19" t="s">
        <v>104</v>
      </c>
      <c r="BM611" s="185" t="s">
        <v>831</v>
      </c>
    </row>
    <row r="612" s="14" customFormat="1">
      <c r="A612" s="14"/>
      <c r="B612" s="195"/>
      <c r="C612" s="14"/>
      <c r="D612" s="188" t="s">
        <v>195</v>
      </c>
      <c r="E612" s="196" t="s">
        <v>1</v>
      </c>
      <c r="F612" s="197" t="s">
        <v>832</v>
      </c>
      <c r="G612" s="14"/>
      <c r="H612" s="198">
        <v>991.67200000000003</v>
      </c>
      <c r="I612" s="199"/>
      <c r="J612" s="14"/>
      <c r="K612" s="14"/>
      <c r="L612" s="195"/>
      <c r="M612" s="200"/>
      <c r="N612" s="201"/>
      <c r="O612" s="201"/>
      <c r="P612" s="201"/>
      <c r="Q612" s="201"/>
      <c r="R612" s="201"/>
      <c r="S612" s="201"/>
      <c r="T612" s="20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196" t="s">
        <v>195</v>
      </c>
      <c r="AU612" s="196" t="s">
        <v>82</v>
      </c>
      <c r="AV612" s="14" t="s">
        <v>82</v>
      </c>
      <c r="AW612" s="14" t="s">
        <v>30</v>
      </c>
      <c r="AX612" s="14" t="s">
        <v>73</v>
      </c>
      <c r="AY612" s="196" t="s">
        <v>189</v>
      </c>
    </row>
    <row r="613" s="15" customFormat="1">
      <c r="A613" s="15"/>
      <c r="B613" s="203"/>
      <c r="C613" s="15"/>
      <c r="D613" s="188" t="s">
        <v>195</v>
      </c>
      <c r="E613" s="204" t="s">
        <v>1</v>
      </c>
      <c r="F613" s="205" t="s">
        <v>200</v>
      </c>
      <c r="G613" s="15"/>
      <c r="H613" s="206">
        <v>991.67200000000003</v>
      </c>
      <c r="I613" s="207"/>
      <c r="J613" s="15"/>
      <c r="K613" s="15"/>
      <c r="L613" s="203"/>
      <c r="M613" s="208"/>
      <c r="N613" s="209"/>
      <c r="O613" s="209"/>
      <c r="P613" s="209"/>
      <c r="Q613" s="209"/>
      <c r="R613" s="209"/>
      <c r="S613" s="209"/>
      <c r="T613" s="210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04" t="s">
        <v>195</v>
      </c>
      <c r="AU613" s="204" t="s">
        <v>82</v>
      </c>
      <c r="AV613" s="15" t="s">
        <v>104</v>
      </c>
      <c r="AW613" s="15" t="s">
        <v>30</v>
      </c>
      <c r="AX613" s="15" t="s">
        <v>80</v>
      </c>
      <c r="AY613" s="204" t="s">
        <v>189</v>
      </c>
    </row>
    <row r="614" s="2" customFormat="1" ht="16.5" customHeight="1">
      <c r="A614" s="38"/>
      <c r="B614" s="172"/>
      <c r="C614" s="173" t="s">
        <v>833</v>
      </c>
      <c r="D614" s="173" t="s">
        <v>191</v>
      </c>
      <c r="E614" s="174" t="s">
        <v>834</v>
      </c>
      <c r="F614" s="175" t="s">
        <v>835</v>
      </c>
      <c r="G614" s="176" t="s">
        <v>553</v>
      </c>
      <c r="H614" s="177">
        <v>32</v>
      </c>
      <c r="I614" s="178"/>
      <c r="J614" s="179">
        <f>ROUND(I614*H614,2)</f>
        <v>0</v>
      </c>
      <c r="K614" s="180"/>
      <c r="L614" s="39"/>
      <c r="M614" s="181" t="s">
        <v>1</v>
      </c>
      <c r="N614" s="182" t="s">
        <v>38</v>
      </c>
      <c r="O614" s="77"/>
      <c r="P614" s="183">
        <f>O614*H614</f>
        <v>0</v>
      </c>
      <c r="Q614" s="183">
        <v>0</v>
      </c>
      <c r="R614" s="183">
        <f>Q614*H614</f>
        <v>0</v>
      </c>
      <c r="S614" s="183">
        <v>0</v>
      </c>
      <c r="T614" s="184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185" t="s">
        <v>104</v>
      </c>
      <c r="AT614" s="185" t="s">
        <v>191</v>
      </c>
      <c r="AU614" s="185" t="s">
        <v>82</v>
      </c>
      <c r="AY614" s="19" t="s">
        <v>189</v>
      </c>
      <c r="BE614" s="186">
        <f>IF(N614="základní",J614,0)</f>
        <v>0</v>
      </c>
      <c r="BF614" s="186">
        <f>IF(N614="snížená",J614,0)</f>
        <v>0</v>
      </c>
      <c r="BG614" s="186">
        <f>IF(N614="zákl. přenesená",J614,0)</f>
        <v>0</v>
      </c>
      <c r="BH614" s="186">
        <f>IF(N614="sníž. přenesená",J614,0)</f>
        <v>0</v>
      </c>
      <c r="BI614" s="186">
        <f>IF(N614="nulová",J614,0)</f>
        <v>0</v>
      </c>
      <c r="BJ614" s="19" t="s">
        <v>80</v>
      </c>
      <c r="BK614" s="186">
        <f>ROUND(I614*H614,2)</f>
        <v>0</v>
      </c>
      <c r="BL614" s="19" t="s">
        <v>104</v>
      </c>
      <c r="BM614" s="185" t="s">
        <v>836</v>
      </c>
    </row>
    <row r="615" s="14" customFormat="1">
      <c r="A615" s="14"/>
      <c r="B615" s="195"/>
      <c r="C615" s="14"/>
      <c r="D615" s="188" t="s">
        <v>195</v>
      </c>
      <c r="E615" s="196" t="s">
        <v>1</v>
      </c>
      <c r="F615" s="197" t="s">
        <v>837</v>
      </c>
      <c r="G615" s="14"/>
      <c r="H615" s="198">
        <v>32</v>
      </c>
      <c r="I615" s="199"/>
      <c r="J615" s="14"/>
      <c r="K615" s="14"/>
      <c r="L615" s="195"/>
      <c r="M615" s="200"/>
      <c r="N615" s="201"/>
      <c r="O615" s="201"/>
      <c r="P615" s="201"/>
      <c r="Q615" s="201"/>
      <c r="R615" s="201"/>
      <c r="S615" s="201"/>
      <c r="T615" s="20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196" t="s">
        <v>195</v>
      </c>
      <c r="AU615" s="196" t="s">
        <v>82</v>
      </c>
      <c r="AV615" s="14" t="s">
        <v>82</v>
      </c>
      <c r="AW615" s="14" t="s">
        <v>30</v>
      </c>
      <c r="AX615" s="14" t="s">
        <v>73</v>
      </c>
      <c r="AY615" s="196" t="s">
        <v>189</v>
      </c>
    </row>
    <row r="616" s="15" customFormat="1">
      <c r="A616" s="15"/>
      <c r="B616" s="203"/>
      <c r="C616" s="15"/>
      <c r="D616" s="188" t="s">
        <v>195</v>
      </c>
      <c r="E616" s="204" t="s">
        <v>1</v>
      </c>
      <c r="F616" s="205" t="s">
        <v>200</v>
      </c>
      <c r="G616" s="15"/>
      <c r="H616" s="206">
        <v>32</v>
      </c>
      <c r="I616" s="207"/>
      <c r="J616" s="15"/>
      <c r="K616" s="15"/>
      <c r="L616" s="203"/>
      <c r="M616" s="208"/>
      <c r="N616" s="209"/>
      <c r="O616" s="209"/>
      <c r="P616" s="209"/>
      <c r="Q616" s="209"/>
      <c r="R616" s="209"/>
      <c r="S616" s="209"/>
      <c r="T616" s="210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04" t="s">
        <v>195</v>
      </c>
      <c r="AU616" s="204" t="s">
        <v>82</v>
      </c>
      <c r="AV616" s="15" t="s">
        <v>104</v>
      </c>
      <c r="AW616" s="15" t="s">
        <v>30</v>
      </c>
      <c r="AX616" s="15" t="s">
        <v>80</v>
      </c>
      <c r="AY616" s="204" t="s">
        <v>189</v>
      </c>
    </row>
    <row r="617" s="2" customFormat="1" ht="24.15" customHeight="1">
      <c r="A617" s="38"/>
      <c r="B617" s="172"/>
      <c r="C617" s="173" t="s">
        <v>524</v>
      </c>
      <c r="D617" s="173" t="s">
        <v>191</v>
      </c>
      <c r="E617" s="174" t="s">
        <v>838</v>
      </c>
      <c r="F617" s="175" t="s">
        <v>839</v>
      </c>
      <c r="G617" s="176" t="s">
        <v>312</v>
      </c>
      <c r="H617" s="177">
        <v>1</v>
      </c>
      <c r="I617" s="178"/>
      <c r="J617" s="179">
        <f>ROUND(I617*H617,2)</f>
        <v>0</v>
      </c>
      <c r="K617" s="180"/>
      <c r="L617" s="39"/>
      <c r="M617" s="181" t="s">
        <v>1</v>
      </c>
      <c r="N617" s="182" t="s">
        <v>38</v>
      </c>
      <c r="O617" s="77"/>
      <c r="P617" s="183">
        <f>O617*H617</f>
        <v>0</v>
      </c>
      <c r="Q617" s="183">
        <v>0</v>
      </c>
      <c r="R617" s="183">
        <f>Q617*H617</f>
        <v>0</v>
      </c>
      <c r="S617" s="183">
        <v>0</v>
      </c>
      <c r="T617" s="184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185" t="s">
        <v>104</v>
      </c>
      <c r="AT617" s="185" t="s">
        <v>191</v>
      </c>
      <c r="AU617" s="185" t="s">
        <v>82</v>
      </c>
      <c r="AY617" s="19" t="s">
        <v>189</v>
      </c>
      <c r="BE617" s="186">
        <f>IF(N617="základní",J617,0)</f>
        <v>0</v>
      </c>
      <c r="BF617" s="186">
        <f>IF(N617="snížená",J617,0)</f>
        <v>0</v>
      </c>
      <c r="BG617" s="186">
        <f>IF(N617="zákl. přenesená",J617,0)</f>
        <v>0</v>
      </c>
      <c r="BH617" s="186">
        <f>IF(N617="sníž. přenesená",J617,0)</f>
        <v>0</v>
      </c>
      <c r="BI617" s="186">
        <f>IF(N617="nulová",J617,0)</f>
        <v>0</v>
      </c>
      <c r="BJ617" s="19" t="s">
        <v>80</v>
      </c>
      <c r="BK617" s="186">
        <f>ROUND(I617*H617,2)</f>
        <v>0</v>
      </c>
      <c r="BL617" s="19" t="s">
        <v>104</v>
      </c>
      <c r="BM617" s="185" t="s">
        <v>840</v>
      </c>
    </row>
    <row r="618" s="2" customFormat="1" ht="44.25" customHeight="1">
      <c r="A618" s="38"/>
      <c r="B618" s="172"/>
      <c r="C618" s="173" t="s">
        <v>841</v>
      </c>
      <c r="D618" s="173" t="s">
        <v>191</v>
      </c>
      <c r="E618" s="174" t="s">
        <v>842</v>
      </c>
      <c r="F618" s="175" t="s">
        <v>843</v>
      </c>
      <c r="G618" s="176" t="s">
        <v>223</v>
      </c>
      <c r="H618" s="177">
        <v>40.497</v>
      </c>
      <c r="I618" s="178"/>
      <c r="J618" s="179">
        <f>ROUND(I618*H618,2)</f>
        <v>0</v>
      </c>
      <c r="K618" s="180"/>
      <c r="L618" s="39"/>
      <c r="M618" s="181" t="s">
        <v>1</v>
      </c>
      <c r="N618" s="182" t="s">
        <v>38</v>
      </c>
      <c r="O618" s="77"/>
      <c r="P618" s="183">
        <f>O618*H618</f>
        <v>0</v>
      </c>
      <c r="Q618" s="183">
        <v>0</v>
      </c>
      <c r="R618" s="183">
        <f>Q618*H618</f>
        <v>0</v>
      </c>
      <c r="S618" s="183">
        <v>0</v>
      </c>
      <c r="T618" s="18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185" t="s">
        <v>104</v>
      </c>
      <c r="AT618" s="185" t="s">
        <v>191</v>
      </c>
      <c r="AU618" s="185" t="s">
        <v>82</v>
      </c>
      <c r="AY618" s="19" t="s">
        <v>189</v>
      </c>
      <c r="BE618" s="186">
        <f>IF(N618="základní",J618,0)</f>
        <v>0</v>
      </c>
      <c r="BF618" s="186">
        <f>IF(N618="snížená",J618,0)</f>
        <v>0</v>
      </c>
      <c r="BG618" s="186">
        <f>IF(N618="zákl. přenesená",J618,0)</f>
        <v>0</v>
      </c>
      <c r="BH618" s="186">
        <f>IF(N618="sníž. přenesená",J618,0)</f>
        <v>0</v>
      </c>
      <c r="BI618" s="186">
        <f>IF(N618="nulová",J618,0)</f>
        <v>0</v>
      </c>
      <c r="BJ618" s="19" t="s">
        <v>80</v>
      </c>
      <c r="BK618" s="186">
        <f>ROUND(I618*H618,2)</f>
        <v>0</v>
      </c>
      <c r="BL618" s="19" t="s">
        <v>104</v>
      </c>
      <c r="BM618" s="185" t="s">
        <v>844</v>
      </c>
    </row>
    <row r="619" s="13" customFormat="1">
      <c r="A619" s="13"/>
      <c r="B619" s="187"/>
      <c r="C619" s="13"/>
      <c r="D619" s="188" t="s">
        <v>195</v>
      </c>
      <c r="E619" s="189" t="s">
        <v>1</v>
      </c>
      <c r="F619" s="190" t="s">
        <v>845</v>
      </c>
      <c r="G619" s="13"/>
      <c r="H619" s="189" t="s">
        <v>1</v>
      </c>
      <c r="I619" s="191"/>
      <c r="J619" s="13"/>
      <c r="K619" s="13"/>
      <c r="L619" s="187"/>
      <c r="M619" s="192"/>
      <c r="N619" s="193"/>
      <c r="O619" s="193"/>
      <c r="P619" s="193"/>
      <c r="Q619" s="193"/>
      <c r="R619" s="193"/>
      <c r="S619" s="193"/>
      <c r="T619" s="19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89" t="s">
        <v>195</v>
      </c>
      <c r="AU619" s="189" t="s">
        <v>82</v>
      </c>
      <c r="AV619" s="13" t="s">
        <v>80</v>
      </c>
      <c r="AW619" s="13" t="s">
        <v>30</v>
      </c>
      <c r="AX619" s="13" t="s">
        <v>73</v>
      </c>
      <c r="AY619" s="189" t="s">
        <v>189</v>
      </c>
    </row>
    <row r="620" s="14" customFormat="1">
      <c r="A620" s="14"/>
      <c r="B620" s="195"/>
      <c r="C620" s="14"/>
      <c r="D620" s="188" t="s">
        <v>195</v>
      </c>
      <c r="E620" s="196" t="s">
        <v>1</v>
      </c>
      <c r="F620" s="197" t="s">
        <v>846</v>
      </c>
      <c r="G620" s="14"/>
      <c r="H620" s="198">
        <v>2.7280000000000002</v>
      </c>
      <c r="I620" s="199"/>
      <c r="J620" s="14"/>
      <c r="K620" s="14"/>
      <c r="L620" s="195"/>
      <c r="M620" s="200"/>
      <c r="N620" s="201"/>
      <c r="O620" s="201"/>
      <c r="P620" s="201"/>
      <c r="Q620" s="201"/>
      <c r="R620" s="201"/>
      <c r="S620" s="201"/>
      <c r="T620" s="20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196" t="s">
        <v>195</v>
      </c>
      <c r="AU620" s="196" t="s">
        <v>82</v>
      </c>
      <c r="AV620" s="14" t="s">
        <v>82</v>
      </c>
      <c r="AW620" s="14" t="s">
        <v>30</v>
      </c>
      <c r="AX620" s="14" t="s">
        <v>73</v>
      </c>
      <c r="AY620" s="196" t="s">
        <v>189</v>
      </c>
    </row>
    <row r="621" s="14" customFormat="1">
      <c r="A621" s="14"/>
      <c r="B621" s="195"/>
      <c r="C621" s="14"/>
      <c r="D621" s="188" t="s">
        <v>195</v>
      </c>
      <c r="E621" s="196" t="s">
        <v>1</v>
      </c>
      <c r="F621" s="197" t="s">
        <v>847</v>
      </c>
      <c r="G621" s="14"/>
      <c r="H621" s="198">
        <v>3.3380000000000001</v>
      </c>
      <c r="I621" s="199"/>
      <c r="J621" s="14"/>
      <c r="K621" s="14"/>
      <c r="L621" s="195"/>
      <c r="M621" s="200"/>
      <c r="N621" s="201"/>
      <c r="O621" s="201"/>
      <c r="P621" s="201"/>
      <c r="Q621" s="201"/>
      <c r="R621" s="201"/>
      <c r="S621" s="201"/>
      <c r="T621" s="202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196" t="s">
        <v>195</v>
      </c>
      <c r="AU621" s="196" t="s">
        <v>82</v>
      </c>
      <c r="AV621" s="14" t="s">
        <v>82</v>
      </c>
      <c r="AW621" s="14" t="s">
        <v>30</v>
      </c>
      <c r="AX621" s="14" t="s">
        <v>73</v>
      </c>
      <c r="AY621" s="196" t="s">
        <v>189</v>
      </c>
    </row>
    <row r="622" s="14" customFormat="1">
      <c r="A622" s="14"/>
      <c r="B622" s="195"/>
      <c r="C622" s="14"/>
      <c r="D622" s="188" t="s">
        <v>195</v>
      </c>
      <c r="E622" s="196" t="s">
        <v>1</v>
      </c>
      <c r="F622" s="197" t="s">
        <v>848</v>
      </c>
      <c r="G622" s="14"/>
      <c r="H622" s="198">
        <v>2.9420000000000002</v>
      </c>
      <c r="I622" s="199"/>
      <c r="J622" s="14"/>
      <c r="K622" s="14"/>
      <c r="L622" s="195"/>
      <c r="M622" s="200"/>
      <c r="N622" s="201"/>
      <c r="O622" s="201"/>
      <c r="P622" s="201"/>
      <c r="Q622" s="201"/>
      <c r="R622" s="201"/>
      <c r="S622" s="201"/>
      <c r="T622" s="20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196" t="s">
        <v>195</v>
      </c>
      <c r="AU622" s="196" t="s">
        <v>82</v>
      </c>
      <c r="AV622" s="14" t="s">
        <v>82</v>
      </c>
      <c r="AW622" s="14" t="s">
        <v>30</v>
      </c>
      <c r="AX622" s="14" t="s">
        <v>73</v>
      </c>
      <c r="AY622" s="196" t="s">
        <v>189</v>
      </c>
    </row>
    <row r="623" s="14" customFormat="1">
      <c r="A623" s="14"/>
      <c r="B623" s="195"/>
      <c r="C623" s="14"/>
      <c r="D623" s="188" t="s">
        <v>195</v>
      </c>
      <c r="E623" s="196" t="s">
        <v>1</v>
      </c>
      <c r="F623" s="197" t="s">
        <v>849</v>
      </c>
      <c r="G623" s="14"/>
      <c r="H623" s="198">
        <v>3.5920000000000001</v>
      </c>
      <c r="I623" s="199"/>
      <c r="J623" s="14"/>
      <c r="K623" s="14"/>
      <c r="L623" s="195"/>
      <c r="M623" s="200"/>
      <c r="N623" s="201"/>
      <c r="O623" s="201"/>
      <c r="P623" s="201"/>
      <c r="Q623" s="201"/>
      <c r="R623" s="201"/>
      <c r="S623" s="201"/>
      <c r="T623" s="20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196" t="s">
        <v>195</v>
      </c>
      <c r="AU623" s="196" t="s">
        <v>82</v>
      </c>
      <c r="AV623" s="14" t="s">
        <v>82</v>
      </c>
      <c r="AW623" s="14" t="s">
        <v>30</v>
      </c>
      <c r="AX623" s="14" t="s">
        <v>73</v>
      </c>
      <c r="AY623" s="196" t="s">
        <v>189</v>
      </c>
    </row>
    <row r="624" s="14" customFormat="1">
      <c r="A624" s="14"/>
      <c r="B624" s="195"/>
      <c r="C624" s="14"/>
      <c r="D624" s="188" t="s">
        <v>195</v>
      </c>
      <c r="E624" s="196" t="s">
        <v>1</v>
      </c>
      <c r="F624" s="197" t="s">
        <v>850</v>
      </c>
      <c r="G624" s="14"/>
      <c r="H624" s="198">
        <v>3.2839999999999998</v>
      </c>
      <c r="I624" s="199"/>
      <c r="J624" s="14"/>
      <c r="K624" s="14"/>
      <c r="L624" s="195"/>
      <c r="M624" s="200"/>
      <c r="N624" s="201"/>
      <c r="O624" s="201"/>
      <c r="P624" s="201"/>
      <c r="Q624" s="201"/>
      <c r="R624" s="201"/>
      <c r="S624" s="201"/>
      <c r="T624" s="20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196" t="s">
        <v>195</v>
      </c>
      <c r="AU624" s="196" t="s">
        <v>82</v>
      </c>
      <c r="AV624" s="14" t="s">
        <v>82</v>
      </c>
      <c r="AW624" s="14" t="s">
        <v>30</v>
      </c>
      <c r="AX624" s="14" t="s">
        <v>73</v>
      </c>
      <c r="AY624" s="196" t="s">
        <v>189</v>
      </c>
    </row>
    <row r="625" s="14" customFormat="1">
      <c r="A625" s="14"/>
      <c r="B625" s="195"/>
      <c r="C625" s="14"/>
      <c r="D625" s="188" t="s">
        <v>195</v>
      </c>
      <c r="E625" s="196" t="s">
        <v>1</v>
      </c>
      <c r="F625" s="197" t="s">
        <v>851</v>
      </c>
      <c r="G625" s="14"/>
      <c r="H625" s="198">
        <v>7.1970000000000001</v>
      </c>
      <c r="I625" s="199"/>
      <c r="J625" s="14"/>
      <c r="K625" s="14"/>
      <c r="L625" s="195"/>
      <c r="M625" s="200"/>
      <c r="N625" s="201"/>
      <c r="O625" s="201"/>
      <c r="P625" s="201"/>
      <c r="Q625" s="201"/>
      <c r="R625" s="201"/>
      <c r="S625" s="201"/>
      <c r="T625" s="20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196" t="s">
        <v>195</v>
      </c>
      <c r="AU625" s="196" t="s">
        <v>82</v>
      </c>
      <c r="AV625" s="14" t="s">
        <v>82</v>
      </c>
      <c r="AW625" s="14" t="s">
        <v>30</v>
      </c>
      <c r="AX625" s="14" t="s">
        <v>73</v>
      </c>
      <c r="AY625" s="196" t="s">
        <v>189</v>
      </c>
    </row>
    <row r="626" s="14" customFormat="1">
      <c r="A626" s="14"/>
      <c r="B626" s="195"/>
      <c r="C626" s="14"/>
      <c r="D626" s="188" t="s">
        <v>195</v>
      </c>
      <c r="E626" s="196" t="s">
        <v>1</v>
      </c>
      <c r="F626" s="197" t="s">
        <v>852</v>
      </c>
      <c r="G626" s="14"/>
      <c r="H626" s="198">
        <v>3.1379999999999999</v>
      </c>
      <c r="I626" s="199"/>
      <c r="J626" s="14"/>
      <c r="K626" s="14"/>
      <c r="L626" s="195"/>
      <c r="M626" s="200"/>
      <c r="N626" s="201"/>
      <c r="O626" s="201"/>
      <c r="P626" s="201"/>
      <c r="Q626" s="201"/>
      <c r="R626" s="201"/>
      <c r="S626" s="201"/>
      <c r="T626" s="20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196" t="s">
        <v>195</v>
      </c>
      <c r="AU626" s="196" t="s">
        <v>82</v>
      </c>
      <c r="AV626" s="14" t="s">
        <v>82</v>
      </c>
      <c r="AW626" s="14" t="s">
        <v>30</v>
      </c>
      <c r="AX626" s="14" t="s">
        <v>73</v>
      </c>
      <c r="AY626" s="196" t="s">
        <v>189</v>
      </c>
    </row>
    <row r="627" s="14" customFormat="1">
      <c r="A627" s="14"/>
      <c r="B627" s="195"/>
      <c r="C627" s="14"/>
      <c r="D627" s="188" t="s">
        <v>195</v>
      </c>
      <c r="E627" s="196" t="s">
        <v>1</v>
      </c>
      <c r="F627" s="197" t="s">
        <v>853</v>
      </c>
      <c r="G627" s="14"/>
      <c r="H627" s="198">
        <v>7.5800000000000001</v>
      </c>
      <c r="I627" s="199"/>
      <c r="J627" s="14"/>
      <c r="K627" s="14"/>
      <c r="L627" s="195"/>
      <c r="M627" s="200"/>
      <c r="N627" s="201"/>
      <c r="O627" s="201"/>
      <c r="P627" s="201"/>
      <c r="Q627" s="201"/>
      <c r="R627" s="201"/>
      <c r="S627" s="201"/>
      <c r="T627" s="20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196" t="s">
        <v>195</v>
      </c>
      <c r="AU627" s="196" t="s">
        <v>82</v>
      </c>
      <c r="AV627" s="14" t="s">
        <v>82</v>
      </c>
      <c r="AW627" s="14" t="s">
        <v>30</v>
      </c>
      <c r="AX627" s="14" t="s">
        <v>73</v>
      </c>
      <c r="AY627" s="196" t="s">
        <v>189</v>
      </c>
    </row>
    <row r="628" s="14" customFormat="1">
      <c r="A628" s="14"/>
      <c r="B628" s="195"/>
      <c r="C628" s="14"/>
      <c r="D628" s="188" t="s">
        <v>195</v>
      </c>
      <c r="E628" s="196" t="s">
        <v>1</v>
      </c>
      <c r="F628" s="197" t="s">
        <v>854</v>
      </c>
      <c r="G628" s="14"/>
      <c r="H628" s="198">
        <v>6.6980000000000004</v>
      </c>
      <c r="I628" s="199"/>
      <c r="J628" s="14"/>
      <c r="K628" s="14"/>
      <c r="L628" s="195"/>
      <c r="M628" s="200"/>
      <c r="N628" s="201"/>
      <c r="O628" s="201"/>
      <c r="P628" s="201"/>
      <c r="Q628" s="201"/>
      <c r="R628" s="201"/>
      <c r="S628" s="201"/>
      <c r="T628" s="20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196" t="s">
        <v>195</v>
      </c>
      <c r="AU628" s="196" t="s">
        <v>82</v>
      </c>
      <c r="AV628" s="14" t="s">
        <v>82</v>
      </c>
      <c r="AW628" s="14" t="s">
        <v>30</v>
      </c>
      <c r="AX628" s="14" t="s">
        <v>73</v>
      </c>
      <c r="AY628" s="196" t="s">
        <v>189</v>
      </c>
    </row>
    <row r="629" s="15" customFormat="1">
      <c r="A629" s="15"/>
      <c r="B629" s="203"/>
      <c r="C629" s="15"/>
      <c r="D629" s="188" t="s">
        <v>195</v>
      </c>
      <c r="E629" s="204" t="s">
        <v>1</v>
      </c>
      <c r="F629" s="205" t="s">
        <v>200</v>
      </c>
      <c r="G629" s="15"/>
      <c r="H629" s="206">
        <v>40.497</v>
      </c>
      <c r="I629" s="207"/>
      <c r="J629" s="15"/>
      <c r="K629" s="15"/>
      <c r="L629" s="203"/>
      <c r="M629" s="208"/>
      <c r="N629" s="209"/>
      <c r="O629" s="209"/>
      <c r="P629" s="209"/>
      <c r="Q629" s="209"/>
      <c r="R629" s="209"/>
      <c r="S629" s="209"/>
      <c r="T629" s="210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04" t="s">
        <v>195</v>
      </c>
      <c r="AU629" s="204" t="s">
        <v>82</v>
      </c>
      <c r="AV629" s="15" t="s">
        <v>104</v>
      </c>
      <c r="AW629" s="15" t="s">
        <v>30</v>
      </c>
      <c r="AX629" s="15" t="s">
        <v>80</v>
      </c>
      <c r="AY629" s="204" t="s">
        <v>189</v>
      </c>
    </row>
    <row r="630" s="2" customFormat="1" ht="24.15" customHeight="1">
      <c r="A630" s="38"/>
      <c r="B630" s="172"/>
      <c r="C630" s="173" t="s">
        <v>528</v>
      </c>
      <c r="D630" s="173" t="s">
        <v>191</v>
      </c>
      <c r="E630" s="174" t="s">
        <v>855</v>
      </c>
      <c r="F630" s="175" t="s">
        <v>856</v>
      </c>
      <c r="G630" s="176" t="s">
        <v>223</v>
      </c>
      <c r="H630" s="177">
        <v>17.844000000000001</v>
      </c>
      <c r="I630" s="178"/>
      <c r="J630" s="179">
        <f>ROUND(I630*H630,2)</f>
        <v>0</v>
      </c>
      <c r="K630" s="180"/>
      <c r="L630" s="39"/>
      <c r="M630" s="181" t="s">
        <v>1</v>
      </c>
      <c r="N630" s="182" t="s">
        <v>38</v>
      </c>
      <c r="O630" s="77"/>
      <c r="P630" s="183">
        <f>O630*H630</f>
        <v>0</v>
      </c>
      <c r="Q630" s="183">
        <v>0</v>
      </c>
      <c r="R630" s="183">
        <f>Q630*H630</f>
        <v>0</v>
      </c>
      <c r="S630" s="183">
        <v>0</v>
      </c>
      <c r="T630" s="18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185" t="s">
        <v>104</v>
      </c>
      <c r="AT630" s="185" t="s">
        <v>191</v>
      </c>
      <c r="AU630" s="185" t="s">
        <v>82</v>
      </c>
      <c r="AY630" s="19" t="s">
        <v>189</v>
      </c>
      <c r="BE630" s="186">
        <f>IF(N630="základní",J630,0)</f>
        <v>0</v>
      </c>
      <c r="BF630" s="186">
        <f>IF(N630="snížená",J630,0)</f>
        <v>0</v>
      </c>
      <c r="BG630" s="186">
        <f>IF(N630="zákl. přenesená",J630,0)</f>
        <v>0</v>
      </c>
      <c r="BH630" s="186">
        <f>IF(N630="sníž. přenesená",J630,0)</f>
        <v>0</v>
      </c>
      <c r="BI630" s="186">
        <f>IF(N630="nulová",J630,0)</f>
        <v>0</v>
      </c>
      <c r="BJ630" s="19" t="s">
        <v>80</v>
      </c>
      <c r="BK630" s="186">
        <f>ROUND(I630*H630,2)</f>
        <v>0</v>
      </c>
      <c r="BL630" s="19" t="s">
        <v>104</v>
      </c>
      <c r="BM630" s="185" t="s">
        <v>857</v>
      </c>
    </row>
    <row r="631" s="14" customFormat="1">
      <c r="A631" s="14"/>
      <c r="B631" s="195"/>
      <c r="C631" s="14"/>
      <c r="D631" s="188" t="s">
        <v>195</v>
      </c>
      <c r="E631" s="196" t="s">
        <v>1</v>
      </c>
      <c r="F631" s="197" t="s">
        <v>858</v>
      </c>
      <c r="G631" s="14"/>
      <c r="H631" s="198">
        <v>7.1769999999999996</v>
      </c>
      <c r="I631" s="199"/>
      <c r="J631" s="14"/>
      <c r="K631" s="14"/>
      <c r="L631" s="195"/>
      <c r="M631" s="200"/>
      <c r="N631" s="201"/>
      <c r="O631" s="201"/>
      <c r="P631" s="201"/>
      <c r="Q631" s="201"/>
      <c r="R631" s="201"/>
      <c r="S631" s="201"/>
      <c r="T631" s="20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196" t="s">
        <v>195</v>
      </c>
      <c r="AU631" s="196" t="s">
        <v>82</v>
      </c>
      <c r="AV631" s="14" t="s">
        <v>82</v>
      </c>
      <c r="AW631" s="14" t="s">
        <v>30</v>
      </c>
      <c r="AX631" s="14" t="s">
        <v>73</v>
      </c>
      <c r="AY631" s="196" t="s">
        <v>189</v>
      </c>
    </row>
    <row r="632" s="14" customFormat="1">
      <c r="A632" s="14"/>
      <c r="B632" s="195"/>
      <c r="C632" s="14"/>
      <c r="D632" s="188" t="s">
        <v>195</v>
      </c>
      <c r="E632" s="196" t="s">
        <v>1</v>
      </c>
      <c r="F632" s="197" t="s">
        <v>859</v>
      </c>
      <c r="G632" s="14"/>
      <c r="H632" s="198">
        <v>7.9669999999999996</v>
      </c>
      <c r="I632" s="199"/>
      <c r="J632" s="14"/>
      <c r="K632" s="14"/>
      <c r="L632" s="195"/>
      <c r="M632" s="200"/>
      <c r="N632" s="201"/>
      <c r="O632" s="201"/>
      <c r="P632" s="201"/>
      <c r="Q632" s="201"/>
      <c r="R632" s="201"/>
      <c r="S632" s="201"/>
      <c r="T632" s="20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196" t="s">
        <v>195</v>
      </c>
      <c r="AU632" s="196" t="s">
        <v>82</v>
      </c>
      <c r="AV632" s="14" t="s">
        <v>82</v>
      </c>
      <c r="AW632" s="14" t="s">
        <v>30</v>
      </c>
      <c r="AX632" s="14" t="s">
        <v>73</v>
      </c>
      <c r="AY632" s="196" t="s">
        <v>189</v>
      </c>
    </row>
    <row r="633" s="14" customFormat="1">
      <c r="A633" s="14"/>
      <c r="B633" s="195"/>
      <c r="C633" s="14"/>
      <c r="D633" s="188" t="s">
        <v>195</v>
      </c>
      <c r="E633" s="196" t="s">
        <v>1</v>
      </c>
      <c r="F633" s="197" t="s">
        <v>860</v>
      </c>
      <c r="G633" s="14"/>
      <c r="H633" s="198">
        <v>2.7000000000000002</v>
      </c>
      <c r="I633" s="199"/>
      <c r="J633" s="14"/>
      <c r="K633" s="14"/>
      <c r="L633" s="195"/>
      <c r="M633" s="200"/>
      <c r="N633" s="201"/>
      <c r="O633" s="201"/>
      <c r="P633" s="201"/>
      <c r="Q633" s="201"/>
      <c r="R633" s="201"/>
      <c r="S633" s="201"/>
      <c r="T633" s="20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196" t="s">
        <v>195</v>
      </c>
      <c r="AU633" s="196" t="s">
        <v>82</v>
      </c>
      <c r="AV633" s="14" t="s">
        <v>82</v>
      </c>
      <c r="AW633" s="14" t="s">
        <v>30</v>
      </c>
      <c r="AX633" s="14" t="s">
        <v>73</v>
      </c>
      <c r="AY633" s="196" t="s">
        <v>189</v>
      </c>
    </row>
    <row r="634" s="15" customFormat="1">
      <c r="A634" s="15"/>
      <c r="B634" s="203"/>
      <c r="C634" s="15"/>
      <c r="D634" s="188" t="s">
        <v>195</v>
      </c>
      <c r="E634" s="204" t="s">
        <v>1</v>
      </c>
      <c r="F634" s="205" t="s">
        <v>200</v>
      </c>
      <c r="G634" s="15"/>
      <c r="H634" s="206">
        <v>17.843999999999998</v>
      </c>
      <c r="I634" s="207"/>
      <c r="J634" s="15"/>
      <c r="K634" s="15"/>
      <c r="L634" s="203"/>
      <c r="M634" s="208"/>
      <c r="N634" s="209"/>
      <c r="O634" s="209"/>
      <c r="P634" s="209"/>
      <c r="Q634" s="209"/>
      <c r="R634" s="209"/>
      <c r="S634" s="209"/>
      <c r="T634" s="210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04" t="s">
        <v>195</v>
      </c>
      <c r="AU634" s="204" t="s">
        <v>82</v>
      </c>
      <c r="AV634" s="15" t="s">
        <v>104</v>
      </c>
      <c r="AW634" s="15" t="s">
        <v>30</v>
      </c>
      <c r="AX634" s="15" t="s">
        <v>80</v>
      </c>
      <c r="AY634" s="204" t="s">
        <v>189</v>
      </c>
    </row>
    <row r="635" s="2" customFormat="1" ht="33" customHeight="1">
      <c r="A635" s="38"/>
      <c r="B635" s="172"/>
      <c r="C635" s="173" t="s">
        <v>861</v>
      </c>
      <c r="D635" s="173" t="s">
        <v>191</v>
      </c>
      <c r="E635" s="174" t="s">
        <v>862</v>
      </c>
      <c r="F635" s="175" t="s">
        <v>863</v>
      </c>
      <c r="G635" s="176" t="s">
        <v>553</v>
      </c>
      <c r="H635" s="177">
        <v>2</v>
      </c>
      <c r="I635" s="178"/>
      <c r="J635" s="179">
        <f>ROUND(I635*H635,2)</f>
        <v>0</v>
      </c>
      <c r="K635" s="180"/>
      <c r="L635" s="39"/>
      <c r="M635" s="181" t="s">
        <v>1</v>
      </c>
      <c r="N635" s="182" t="s">
        <v>38</v>
      </c>
      <c r="O635" s="77"/>
      <c r="P635" s="183">
        <f>O635*H635</f>
        <v>0</v>
      </c>
      <c r="Q635" s="183">
        <v>0</v>
      </c>
      <c r="R635" s="183">
        <f>Q635*H635</f>
        <v>0</v>
      </c>
      <c r="S635" s="183">
        <v>0</v>
      </c>
      <c r="T635" s="184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185" t="s">
        <v>104</v>
      </c>
      <c r="AT635" s="185" t="s">
        <v>191</v>
      </c>
      <c r="AU635" s="185" t="s">
        <v>82</v>
      </c>
      <c r="AY635" s="19" t="s">
        <v>189</v>
      </c>
      <c r="BE635" s="186">
        <f>IF(N635="základní",J635,0)</f>
        <v>0</v>
      </c>
      <c r="BF635" s="186">
        <f>IF(N635="snížená",J635,0)</f>
        <v>0</v>
      </c>
      <c r="BG635" s="186">
        <f>IF(N635="zákl. přenesená",J635,0)</f>
        <v>0</v>
      </c>
      <c r="BH635" s="186">
        <f>IF(N635="sníž. přenesená",J635,0)</f>
        <v>0</v>
      </c>
      <c r="BI635" s="186">
        <f>IF(N635="nulová",J635,0)</f>
        <v>0</v>
      </c>
      <c r="BJ635" s="19" t="s">
        <v>80</v>
      </c>
      <c r="BK635" s="186">
        <f>ROUND(I635*H635,2)</f>
        <v>0</v>
      </c>
      <c r="BL635" s="19" t="s">
        <v>104</v>
      </c>
      <c r="BM635" s="185" t="s">
        <v>864</v>
      </c>
    </row>
    <row r="636" s="2" customFormat="1" ht="37.8" customHeight="1">
      <c r="A636" s="38"/>
      <c r="B636" s="172"/>
      <c r="C636" s="173" t="s">
        <v>531</v>
      </c>
      <c r="D636" s="173" t="s">
        <v>191</v>
      </c>
      <c r="E636" s="174" t="s">
        <v>865</v>
      </c>
      <c r="F636" s="175" t="s">
        <v>866</v>
      </c>
      <c r="G636" s="176" t="s">
        <v>553</v>
      </c>
      <c r="H636" s="177">
        <v>59.825000000000003</v>
      </c>
      <c r="I636" s="178"/>
      <c r="J636" s="179">
        <f>ROUND(I636*H636,2)</f>
        <v>0</v>
      </c>
      <c r="K636" s="180"/>
      <c r="L636" s="39"/>
      <c r="M636" s="181" t="s">
        <v>1</v>
      </c>
      <c r="N636" s="182" t="s">
        <v>38</v>
      </c>
      <c r="O636" s="77"/>
      <c r="P636" s="183">
        <f>O636*H636</f>
        <v>0</v>
      </c>
      <c r="Q636" s="183">
        <v>0</v>
      </c>
      <c r="R636" s="183">
        <f>Q636*H636</f>
        <v>0</v>
      </c>
      <c r="S636" s="183">
        <v>0</v>
      </c>
      <c r="T636" s="184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185" t="s">
        <v>104</v>
      </c>
      <c r="AT636" s="185" t="s">
        <v>191</v>
      </c>
      <c r="AU636" s="185" t="s">
        <v>82</v>
      </c>
      <c r="AY636" s="19" t="s">
        <v>189</v>
      </c>
      <c r="BE636" s="186">
        <f>IF(N636="základní",J636,0)</f>
        <v>0</v>
      </c>
      <c r="BF636" s="186">
        <f>IF(N636="snížená",J636,0)</f>
        <v>0</v>
      </c>
      <c r="BG636" s="186">
        <f>IF(N636="zákl. přenesená",J636,0)</f>
        <v>0</v>
      </c>
      <c r="BH636" s="186">
        <f>IF(N636="sníž. přenesená",J636,0)</f>
        <v>0</v>
      </c>
      <c r="BI636" s="186">
        <f>IF(N636="nulová",J636,0)</f>
        <v>0</v>
      </c>
      <c r="BJ636" s="19" t="s">
        <v>80</v>
      </c>
      <c r="BK636" s="186">
        <f>ROUND(I636*H636,2)</f>
        <v>0</v>
      </c>
      <c r="BL636" s="19" t="s">
        <v>104</v>
      </c>
      <c r="BM636" s="185" t="s">
        <v>867</v>
      </c>
    </row>
    <row r="637" s="14" customFormat="1">
      <c r="A637" s="14"/>
      <c r="B637" s="195"/>
      <c r="C637" s="14"/>
      <c r="D637" s="188" t="s">
        <v>195</v>
      </c>
      <c r="E637" s="196" t="s">
        <v>1</v>
      </c>
      <c r="F637" s="197" t="s">
        <v>868</v>
      </c>
      <c r="G637" s="14"/>
      <c r="H637" s="198">
        <v>59.825000000000003</v>
      </c>
      <c r="I637" s="199"/>
      <c r="J637" s="14"/>
      <c r="K637" s="14"/>
      <c r="L637" s="195"/>
      <c r="M637" s="200"/>
      <c r="N637" s="201"/>
      <c r="O637" s="201"/>
      <c r="P637" s="201"/>
      <c r="Q637" s="201"/>
      <c r="R637" s="201"/>
      <c r="S637" s="201"/>
      <c r="T637" s="20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196" t="s">
        <v>195</v>
      </c>
      <c r="AU637" s="196" t="s">
        <v>82</v>
      </c>
      <c r="AV637" s="14" t="s">
        <v>82</v>
      </c>
      <c r="AW637" s="14" t="s">
        <v>30</v>
      </c>
      <c r="AX637" s="14" t="s">
        <v>73</v>
      </c>
      <c r="AY637" s="196" t="s">
        <v>189</v>
      </c>
    </row>
    <row r="638" s="15" customFormat="1">
      <c r="A638" s="15"/>
      <c r="B638" s="203"/>
      <c r="C638" s="15"/>
      <c r="D638" s="188" t="s">
        <v>195</v>
      </c>
      <c r="E638" s="204" t="s">
        <v>1</v>
      </c>
      <c r="F638" s="205" t="s">
        <v>200</v>
      </c>
      <c r="G638" s="15"/>
      <c r="H638" s="206">
        <v>59.825000000000003</v>
      </c>
      <c r="I638" s="207"/>
      <c r="J638" s="15"/>
      <c r="K638" s="15"/>
      <c r="L638" s="203"/>
      <c r="M638" s="208"/>
      <c r="N638" s="209"/>
      <c r="O638" s="209"/>
      <c r="P638" s="209"/>
      <c r="Q638" s="209"/>
      <c r="R638" s="209"/>
      <c r="S638" s="209"/>
      <c r="T638" s="210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04" t="s">
        <v>195</v>
      </c>
      <c r="AU638" s="204" t="s">
        <v>82</v>
      </c>
      <c r="AV638" s="15" t="s">
        <v>104</v>
      </c>
      <c r="AW638" s="15" t="s">
        <v>30</v>
      </c>
      <c r="AX638" s="15" t="s">
        <v>80</v>
      </c>
      <c r="AY638" s="204" t="s">
        <v>189</v>
      </c>
    </row>
    <row r="639" s="2" customFormat="1" ht="49.05" customHeight="1">
      <c r="A639" s="38"/>
      <c r="B639" s="172"/>
      <c r="C639" s="173" t="s">
        <v>869</v>
      </c>
      <c r="D639" s="173" t="s">
        <v>191</v>
      </c>
      <c r="E639" s="174" t="s">
        <v>870</v>
      </c>
      <c r="F639" s="175" t="s">
        <v>871</v>
      </c>
      <c r="G639" s="176" t="s">
        <v>553</v>
      </c>
      <c r="H639" s="177">
        <v>52</v>
      </c>
      <c r="I639" s="178"/>
      <c r="J639" s="179">
        <f>ROUND(I639*H639,2)</f>
        <v>0</v>
      </c>
      <c r="K639" s="180"/>
      <c r="L639" s="39"/>
      <c r="M639" s="181" t="s">
        <v>1</v>
      </c>
      <c r="N639" s="182" t="s">
        <v>38</v>
      </c>
      <c r="O639" s="77"/>
      <c r="P639" s="183">
        <f>O639*H639</f>
        <v>0</v>
      </c>
      <c r="Q639" s="183">
        <v>0</v>
      </c>
      <c r="R639" s="183">
        <f>Q639*H639</f>
        <v>0</v>
      </c>
      <c r="S639" s="183">
        <v>0</v>
      </c>
      <c r="T639" s="184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185" t="s">
        <v>104</v>
      </c>
      <c r="AT639" s="185" t="s">
        <v>191</v>
      </c>
      <c r="AU639" s="185" t="s">
        <v>82</v>
      </c>
      <c r="AY639" s="19" t="s">
        <v>189</v>
      </c>
      <c r="BE639" s="186">
        <f>IF(N639="základní",J639,0)</f>
        <v>0</v>
      </c>
      <c r="BF639" s="186">
        <f>IF(N639="snížená",J639,0)</f>
        <v>0</v>
      </c>
      <c r="BG639" s="186">
        <f>IF(N639="zákl. přenesená",J639,0)</f>
        <v>0</v>
      </c>
      <c r="BH639" s="186">
        <f>IF(N639="sníž. přenesená",J639,0)</f>
        <v>0</v>
      </c>
      <c r="BI639" s="186">
        <f>IF(N639="nulová",J639,0)</f>
        <v>0</v>
      </c>
      <c r="BJ639" s="19" t="s">
        <v>80</v>
      </c>
      <c r="BK639" s="186">
        <f>ROUND(I639*H639,2)</f>
        <v>0</v>
      </c>
      <c r="BL639" s="19" t="s">
        <v>104</v>
      </c>
      <c r="BM639" s="185" t="s">
        <v>872</v>
      </c>
    </row>
    <row r="640" s="13" customFormat="1">
      <c r="A640" s="13"/>
      <c r="B640" s="187"/>
      <c r="C640" s="13"/>
      <c r="D640" s="188" t="s">
        <v>195</v>
      </c>
      <c r="E640" s="189" t="s">
        <v>1</v>
      </c>
      <c r="F640" s="190" t="s">
        <v>873</v>
      </c>
      <c r="G640" s="13"/>
      <c r="H640" s="189" t="s">
        <v>1</v>
      </c>
      <c r="I640" s="191"/>
      <c r="J640" s="13"/>
      <c r="K640" s="13"/>
      <c r="L640" s="187"/>
      <c r="M640" s="192"/>
      <c r="N640" s="193"/>
      <c r="O640" s="193"/>
      <c r="P640" s="193"/>
      <c r="Q640" s="193"/>
      <c r="R640" s="193"/>
      <c r="S640" s="193"/>
      <c r="T640" s="19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89" t="s">
        <v>195</v>
      </c>
      <c r="AU640" s="189" t="s">
        <v>82</v>
      </c>
      <c r="AV640" s="13" t="s">
        <v>80</v>
      </c>
      <c r="AW640" s="13" t="s">
        <v>30</v>
      </c>
      <c r="AX640" s="13" t="s">
        <v>73</v>
      </c>
      <c r="AY640" s="189" t="s">
        <v>189</v>
      </c>
    </row>
    <row r="641" s="14" customFormat="1">
      <c r="A641" s="14"/>
      <c r="B641" s="195"/>
      <c r="C641" s="14"/>
      <c r="D641" s="188" t="s">
        <v>195</v>
      </c>
      <c r="E641" s="196" t="s">
        <v>1</v>
      </c>
      <c r="F641" s="197" t="s">
        <v>326</v>
      </c>
      <c r="G641" s="14"/>
      <c r="H641" s="198">
        <v>52</v>
      </c>
      <c r="I641" s="199"/>
      <c r="J641" s="14"/>
      <c r="K641" s="14"/>
      <c r="L641" s="195"/>
      <c r="M641" s="200"/>
      <c r="N641" s="201"/>
      <c r="O641" s="201"/>
      <c r="P641" s="201"/>
      <c r="Q641" s="201"/>
      <c r="R641" s="201"/>
      <c r="S641" s="201"/>
      <c r="T641" s="20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196" t="s">
        <v>195</v>
      </c>
      <c r="AU641" s="196" t="s">
        <v>82</v>
      </c>
      <c r="AV641" s="14" t="s">
        <v>82</v>
      </c>
      <c r="AW641" s="14" t="s">
        <v>30</v>
      </c>
      <c r="AX641" s="14" t="s">
        <v>73</v>
      </c>
      <c r="AY641" s="196" t="s">
        <v>189</v>
      </c>
    </row>
    <row r="642" s="15" customFormat="1">
      <c r="A642" s="15"/>
      <c r="B642" s="203"/>
      <c r="C642" s="15"/>
      <c r="D642" s="188" t="s">
        <v>195</v>
      </c>
      <c r="E642" s="204" t="s">
        <v>1</v>
      </c>
      <c r="F642" s="205" t="s">
        <v>200</v>
      </c>
      <c r="G642" s="15"/>
      <c r="H642" s="206">
        <v>52</v>
      </c>
      <c r="I642" s="207"/>
      <c r="J642" s="15"/>
      <c r="K642" s="15"/>
      <c r="L642" s="203"/>
      <c r="M642" s="208"/>
      <c r="N642" s="209"/>
      <c r="O642" s="209"/>
      <c r="P642" s="209"/>
      <c r="Q642" s="209"/>
      <c r="R642" s="209"/>
      <c r="S642" s="209"/>
      <c r="T642" s="210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04" t="s">
        <v>195</v>
      </c>
      <c r="AU642" s="204" t="s">
        <v>82</v>
      </c>
      <c r="AV642" s="15" t="s">
        <v>104</v>
      </c>
      <c r="AW642" s="15" t="s">
        <v>30</v>
      </c>
      <c r="AX642" s="15" t="s">
        <v>80</v>
      </c>
      <c r="AY642" s="204" t="s">
        <v>189</v>
      </c>
    </row>
    <row r="643" s="2" customFormat="1" ht="16.5" customHeight="1">
      <c r="A643" s="38"/>
      <c r="B643" s="172"/>
      <c r="C643" s="219" t="s">
        <v>535</v>
      </c>
      <c r="D643" s="219" t="s">
        <v>874</v>
      </c>
      <c r="E643" s="220" t="s">
        <v>875</v>
      </c>
      <c r="F643" s="221" t="s">
        <v>873</v>
      </c>
      <c r="G643" s="222" t="s">
        <v>212</v>
      </c>
      <c r="H643" s="223">
        <v>0.34200000000000003</v>
      </c>
      <c r="I643" s="224"/>
      <c r="J643" s="225">
        <f>ROUND(I643*H643,2)</f>
        <v>0</v>
      </c>
      <c r="K643" s="226"/>
      <c r="L643" s="227"/>
      <c r="M643" s="228" t="s">
        <v>1</v>
      </c>
      <c r="N643" s="229" t="s">
        <v>38</v>
      </c>
      <c r="O643" s="77"/>
      <c r="P643" s="183">
        <f>O643*H643</f>
        <v>0</v>
      </c>
      <c r="Q643" s="183">
        <v>0</v>
      </c>
      <c r="R643" s="183">
        <f>Q643*H643</f>
        <v>0</v>
      </c>
      <c r="S643" s="183">
        <v>0</v>
      </c>
      <c r="T643" s="184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185" t="s">
        <v>116</v>
      </c>
      <c r="AT643" s="185" t="s">
        <v>874</v>
      </c>
      <c r="AU643" s="185" t="s">
        <v>82</v>
      </c>
      <c r="AY643" s="19" t="s">
        <v>189</v>
      </c>
      <c r="BE643" s="186">
        <f>IF(N643="základní",J643,0)</f>
        <v>0</v>
      </c>
      <c r="BF643" s="186">
        <f>IF(N643="snížená",J643,0)</f>
        <v>0</v>
      </c>
      <c r="BG643" s="186">
        <f>IF(N643="zákl. přenesená",J643,0)</f>
        <v>0</v>
      </c>
      <c r="BH643" s="186">
        <f>IF(N643="sníž. přenesená",J643,0)</f>
        <v>0</v>
      </c>
      <c r="BI643" s="186">
        <f>IF(N643="nulová",J643,0)</f>
        <v>0</v>
      </c>
      <c r="BJ643" s="19" t="s">
        <v>80</v>
      </c>
      <c r="BK643" s="186">
        <f>ROUND(I643*H643,2)</f>
        <v>0</v>
      </c>
      <c r="BL643" s="19" t="s">
        <v>104</v>
      </c>
      <c r="BM643" s="185" t="s">
        <v>876</v>
      </c>
    </row>
    <row r="644" s="2" customFormat="1" ht="24.15" customHeight="1">
      <c r="A644" s="38"/>
      <c r="B644" s="172"/>
      <c r="C644" s="173" t="s">
        <v>877</v>
      </c>
      <c r="D644" s="173" t="s">
        <v>191</v>
      </c>
      <c r="E644" s="174" t="s">
        <v>878</v>
      </c>
      <c r="F644" s="175" t="s">
        <v>879</v>
      </c>
      <c r="G644" s="176" t="s">
        <v>553</v>
      </c>
      <c r="H644" s="177">
        <v>6</v>
      </c>
      <c r="I644" s="178"/>
      <c r="J644" s="179">
        <f>ROUND(I644*H644,2)</f>
        <v>0</v>
      </c>
      <c r="K644" s="180"/>
      <c r="L644" s="39"/>
      <c r="M644" s="181" t="s">
        <v>1</v>
      </c>
      <c r="N644" s="182" t="s">
        <v>38</v>
      </c>
      <c r="O644" s="77"/>
      <c r="P644" s="183">
        <f>O644*H644</f>
        <v>0</v>
      </c>
      <c r="Q644" s="183">
        <v>0</v>
      </c>
      <c r="R644" s="183">
        <f>Q644*H644</f>
        <v>0</v>
      </c>
      <c r="S644" s="183">
        <v>0</v>
      </c>
      <c r="T644" s="184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185" t="s">
        <v>104</v>
      </c>
      <c r="AT644" s="185" t="s">
        <v>191</v>
      </c>
      <c r="AU644" s="185" t="s">
        <v>82</v>
      </c>
      <c r="AY644" s="19" t="s">
        <v>189</v>
      </c>
      <c r="BE644" s="186">
        <f>IF(N644="základní",J644,0)</f>
        <v>0</v>
      </c>
      <c r="BF644" s="186">
        <f>IF(N644="snížená",J644,0)</f>
        <v>0</v>
      </c>
      <c r="BG644" s="186">
        <f>IF(N644="zákl. přenesená",J644,0)</f>
        <v>0</v>
      </c>
      <c r="BH644" s="186">
        <f>IF(N644="sníž. přenesená",J644,0)</f>
        <v>0</v>
      </c>
      <c r="BI644" s="186">
        <f>IF(N644="nulová",J644,0)</f>
        <v>0</v>
      </c>
      <c r="BJ644" s="19" t="s">
        <v>80</v>
      </c>
      <c r="BK644" s="186">
        <f>ROUND(I644*H644,2)</f>
        <v>0</v>
      </c>
      <c r="BL644" s="19" t="s">
        <v>104</v>
      </c>
      <c r="BM644" s="185" t="s">
        <v>880</v>
      </c>
    </row>
    <row r="645" s="14" customFormat="1">
      <c r="A645" s="14"/>
      <c r="B645" s="195"/>
      <c r="C645" s="14"/>
      <c r="D645" s="188" t="s">
        <v>195</v>
      </c>
      <c r="E645" s="196" t="s">
        <v>1</v>
      </c>
      <c r="F645" s="197" t="s">
        <v>110</v>
      </c>
      <c r="G645" s="14"/>
      <c r="H645" s="198">
        <v>6</v>
      </c>
      <c r="I645" s="199"/>
      <c r="J645" s="14"/>
      <c r="K645" s="14"/>
      <c r="L645" s="195"/>
      <c r="M645" s="200"/>
      <c r="N645" s="201"/>
      <c r="O645" s="201"/>
      <c r="P645" s="201"/>
      <c r="Q645" s="201"/>
      <c r="R645" s="201"/>
      <c r="S645" s="201"/>
      <c r="T645" s="20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196" t="s">
        <v>195</v>
      </c>
      <c r="AU645" s="196" t="s">
        <v>82</v>
      </c>
      <c r="AV645" s="14" t="s">
        <v>82</v>
      </c>
      <c r="AW645" s="14" t="s">
        <v>30</v>
      </c>
      <c r="AX645" s="14" t="s">
        <v>73</v>
      </c>
      <c r="AY645" s="196" t="s">
        <v>189</v>
      </c>
    </row>
    <row r="646" s="15" customFormat="1">
      <c r="A646" s="15"/>
      <c r="B646" s="203"/>
      <c r="C646" s="15"/>
      <c r="D646" s="188" t="s">
        <v>195</v>
      </c>
      <c r="E646" s="204" t="s">
        <v>1</v>
      </c>
      <c r="F646" s="205" t="s">
        <v>200</v>
      </c>
      <c r="G646" s="15"/>
      <c r="H646" s="206">
        <v>6</v>
      </c>
      <c r="I646" s="207"/>
      <c r="J646" s="15"/>
      <c r="K646" s="15"/>
      <c r="L646" s="203"/>
      <c r="M646" s="208"/>
      <c r="N646" s="209"/>
      <c r="O646" s="209"/>
      <c r="P646" s="209"/>
      <c r="Q646" s="209"/>
      <c r="R646" s="209"/>
      <c r="S646" s="209"/>
      <c r="T646" s="210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04" t="s">
        <v>195</v>
      </c>
      <c r="AU646" s="204" t="s">
        <v>82</v>
      </c>
      <c r="AV646" s="15" t="s">
        <v>104</v>
      </c>
      <c r="AW646" s="15" t="s">
        <v>30</v>
      </c>
      <c r="AX646" s="15" t="s">
        <v>80</v>
      </c>
      <c r="AY646" s="204" t="s">
        <v>189</v>
      </c>
    </row>
    <row r="647" s="2" customFormat="1" ht="21.75" customHeight="1">
      <c r="A647" s="38"/>
      <c r="B647" s="172"/>
      <c r="C647" s="219" t="s">
        <v>538</v>
      </c>
      <c r="D647" s="219" t="s">
        <v>874</v>
      </c>
      <c r="E647" s="220" t="s">
        <v>881</v>
      </c>
      <c r="F647" s="221" t="s">
        <v>882</v>
      </c>
      <c r="G647" s="222" t="s">
        <v>553</v>
      </c>
      <c r="H647" s="223">
        <v>3</v>
      </c>
      <c r="I647" s="224"/>
      <c r="J647" s="225">
        <f>ROUND(I647*H647,2)</f>
        <v>0</v>
      </c>
      <c r="K647" s="226"/>
      <c r="L647" s="227"/>
      <c r="M647" s="228" t="s">
        <v>1</v>
      </c>
      <c r="N647" s="229" t="s">
        <v>38</v>
      </c>
      <c r="O647" s="77"/>
      <c r="P647" s="183">
        <f>O647*H647</f>
        <v>0</v>
      </c>
      <c r="Q647" s="183">
        <v>0</v>
      </c>
      <c r="R647" s="183">
        <f>Q647*H647</f>
        <v>0</v>
      </c>
      <c r="S647" s="183">
        <v>0</v>
      </c>
      <c r="T647" s="184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185" t="s">
        <v>116</v>
      </c>
      <c r="AT647" s="185" t="s">
        <v>874</v>
      </c>
      <c r="AU647" s="185" t="s">
        <v>82</v>
      </c>
      <c r="AY647" s="19" t="s">
        <v>189</v>
      </c>
      <c r="BE647" s="186">
        <f>IF(N647="základní",J647,0)</f>
        <v>0</v>
      </c>
      <c r="BF647" s="186">
        <f>IF(N647="snížená",J647,0)</f>
        <v>0</v>
      </c>
      <c r="BG647" s="186">
        <f>IF(N647="zákl. přenesená",J647,0)</f>
        <v>0</v>
      </c>
      <c r="BH647" s="186">
        <f>IF(N647="sníž. přenesená",J647,0)</f>
        <v>0</v>
      </c>
      <c r="BI647" s="186">
        <f>IF(N647="nulová",J647,0)</f>
        <v>0</v>
      </c>
      <c r="BJ647" s="19" t="s">
        <v>80</v>
      </c>
      <c r="BK647" s="186">
        <f>ROUND(I647*H647,2)</f>
        <v>0</v>
      </c>
      <c r="BL647" s="19" t="s">
        <v>104</v>
      </c>
      <c r="BM647" s="185" t="s">
        <v>883</v>
      </c>
    </row>
    <row r="648" s="2" customFormat="1" ht="24.15" customHeight="1">
      <c r="A648" s="38"/>
      <c r="B648" s="172"/>
      <c r="C648" s="219" t="s">
        <v>884</v>
      </c>
      <c r="D648" s="219" t="s">
        <v>874</v>
      </c>
      <c r="E648" s="220" t="s">
        <v>885</v>
      </c>
      <c r="F648" s="221" t="s">
        <v>886</v>
      </c>
      <c r="G648" s="222" t="s">
        <v>553</v>
      </c>
      <c r="H648" s="223">
        <v>1</v>
      </c>
      <c r="I648" s="224"/>
      <c r="J648" s="225">
        <f>ROUND(I648*H648,2)</f>
        <v>0</v>
      </c>
      <c r="K648" s="226"/>
      <c r="L648" s="227"/>
      <c r="M648" s="228" t="s">
        <v>1</v>
      </c>
      <c r="N648" s="229" t="s">
        <v>38</v>
      </c>
      <c r="O648" s="77"/>
      <c r="P648" s="183">
        <f>O648*H648</f>
        <v>0</v>
      </c>
      <c r="Q648" s="183">
        <v>0</v>
      </c>
      <c r="R648" s="183">
        <f>Q648*H648</f>
        <v>0</v>
      </c>
      <c r="S648" s="183">
        <v>0</v>
      </c>
      <c r="T648" s="184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185" t="s">
        <v>116</v>
      </c>
      <c r="AT648" s="185" t="s">
        <v>874</v>
      </c>
      <c r="AU648" s="185" t="s">
        <v>82</v>
      </c>
      <c r="AY648" s="19" t="s">
        <v>189</v>
      </c>
      <c r="BE648" s="186">
        <f>IF(N648="základní",J648,0)</f>
        <v>0</v>
      </c>
      <c r="BF648" s="186">
        <f>IF(N648="snížená",J648,0)</f>
        <v>0</v>
      </c>
      <c r="BG648" s="186">
        <f>IF(N648="zákl. přenesená",J648,0)</f>
        <v>0</v>
      </c>
      <c r="BH648" s="186">
        <f>IF(N648="sníž. přenesená",J648,0)</f>
        <v>0</v>
      </c>
      <c r="BI648" s="186">
        <f>IF(N648="nulová",J648,0)</f>
        <v>0</v>
      </c>
      <c r="BJ648" s="19" t="s">
        <v>80</v>
      </c>
      <c r="BK648" s="186">
        <f>ROUND(I648*H648,2)</f>
        <v>0</v>
      </c>
      <c r="BL648" s="19" t="s">
        <v>104</v>
      </c>
      <c r="BM648" s="185" t="s">
        <v>887</v>
      </c>
    </row>
    <row r="649" s="2" customFormat="1" ht="21.75" customHeight="1">
      <c r="A649" s="38"/>
      <c r="B649" s="172"/>
      <c r="C649" s="219" t="s">
        <v>542</v>
      </c>
      <c r="D649" s="219" t="s">
        <v>874</v>
      </c>
      <c r="E649" s="220" t="s">
        <v>888</v>
      </c>
      <c r="F649" s="221" t="s">
        <v>889</v>
      </c>
      <c r="G649" s="222" t="s">
        <v>553</v>
      </c>
      <c r="H649" s="223">
        <v>2</v>
      </c>
      <c r="I649" s="224"/>
      <c r="J649" s="225">
        <f>ROUND(I649*H649,2)</f>
        <v>0</v>
      </c>
      <c r="K649" s="226"/>
      <c r="L649" s="227"/>
      <c r="M649" s="228" t="s">
        <v>1</v>
      </c>
      <c r="N649" s="229" t="s">
        <v>38</v>
      </c>
      <c r="O649" s="77"/>
      <c r="P649" s="183">
        <f>O649*H649</f>
        <v>0</v>
      </c>
      <c r="Q649" s="183">
        <v>0</v>
      </c>
      <c r="R649" s="183">
        <f>Q649*H649</f>
        <v>0</v>
      </c>
      <c r="S649" s="183">
        <v>0</v>
      </c>
      <c r="T649" s="184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185" t="s">
        <v>116</v>
      </c>
      <c r="AT649" s="185" t="s">
        <v>874</v>
      </c>
      <c r="AU649" s="185" t="s">
        <v>82</v>
      </c>
      <c r="AY649" s="19" t="s">
        <v>189</v>
      </c>
      <c r="BE649" s="186">
        <f>IF(N649="základní",J649,0)</f>
        <v>0</v>
      </c>
      <c r="BF649" s="186">
        <f>IF(N649="snížená",J649,0)</f>
        <v>0</v>
      </c>
      <c r="BG649" s="186">
        <f>IF(N649="zákl. přenesená",J649,0)</f>
        <v>0</v>
      </c>
      <c r="BH649" s="186">
        <f>IF(N649="sníž. přenesená",J649,0)</f>
        <v>0</v>
      </c>
      <c r="BI649" s="186">
        <f>IF(N649="nulová",J649,0)</f>
        <v>0</v>
      </c>
      <c r="BJ649" s="19" t="s">
        <v>80</v>
      </c>
      <c r="BK649" s="186">
        <f>ROUND(I649*H649,2)</f>
        <v>0</v>
      </c>
      <c r="BL649" s="19" t="s">
        <v>104</v>
      </c>
      <c r="BM649" s="185" t="s">
        <v>890</v>
      </c>
    </row>
    <row r="650" s="2" customFormat="1" ht="37.8" customHeight="1">
      <c r="A650" s="38"/>
      <c r="B650" s="172"/>
      <c r="C650" s="173" t="s">
        <v>891</v>
      </c>
      <c r="D650" s="173" t="s">
        <v>191</v>
      </c>
      <c r="E650" s="174" t="s">
        <v>892</v>
      </c>
      <c r="F650" s="175" t="s">
        <v>893</v>
      </c>
      <c r="G650" s="176" t="s">
        <v>553</v>
      </c>
      <c r="H650" s="177">
        <v>320</v>
      </c>
      <c r="I650" s="178"/>
      <c r="J650" s="179">
        <f>ROUND(I650*H650,2)</f>
        <v>0</v>
      </c>
      <c r="K650" s="180"/>
      <c r="L650" s="39"/>
      <c r="M650" s="181" t="s">
        <v>1</v>
      </c>
      <c r="N650" s="182" t="s">
        <v>38</v>
      </c>
      <c r="O650" s="77"/>
      <c r="P650" s="183">
        <f>O650*H650</f>
        <v>0</v>
      </c>
      <c r="Q650" s="183">
        <v>0</v>
      </c>
      <c r="R650" s="183">
        <f>Q650*H650</f>
        <v>0</v>
      </c>
      <c r="S650" s="183">
        <v>0</v>
      </c>
      <c r="T650" s="18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185" t="s">
        <v>104</v>
      </c>
      <c r="AT650" s="185" t="s">
        <v>191</v>
      </c>
      <c r="AU650" s="185" t="s">
        <v>82</v>
      </c>
      <c r="AY650" s="19" t="s">
        <v>189</v>
      </c>
      <c r="BE650" s="186">
        <f>IF(N650="základní",J650,0)</f>
        <v>0</v>
      </c>
      <c r="BF650" s="186">
        <f>IF(N650="snížená",J650,0)</f>
        <v>0</v>
      </c>
      <c r="BG650" s="186">
        <f>IF(N650="zákl. přenesená",J650,0)</f>
        <v>0</v>
      </c>
      <c r="BH650" s="186">
        <f>IF(N650="sníž. přenesená",J650,0)</f>
        <v>0</v>
      </c>
      <c r="BI650" s="186">
        <f>IF(N650="nulová",J650,0)</f>
        <v>0</v>
      </c>
      <c r="BJ650" s="19" t="s">
        <v>80</v>
      </c>
      <c r="BK650" s="186">
        <f>ROUND(I650*H650,2)</f>
        <v>0</v>
      </c>
      <c r="BL650" s="19" t="s">
        <v>104</v>
      </c>
      <c r="BM650" s="185" t="s">
        <v>894</v>
      </c>
    </row>
    <row r="651" s="2" customFormat="1" ht="37.8" customHeight="1">
      <c r="A651" s="38"/>
      <c r="B651" s="172"/>
      <c r="C651" s="173" t="s">
        <v>554</v>
      </c>
      <c r="D651" s="173" t="s">
        <v>191</v>
      </c>
      <c r="E651" s="174" t="s">
        <v>895</v>
      </c>
      <c r="F651" s="175" t="s">
        <v>896</v>
      </c>
      <c r="G651" s="176" t="s">
        <v>553</v>
      </c>
      <c r="H651" s="177">
        <v>1</v>
      </c>
      <c r="I651" s="178"/>
      <c r="J651" s="179">
        <f>ROUND(I651*H651,2)</f>
        <v>0</v>
      </c>
      <c r="K651" s="180"/>
      <c r="L651" s="39"/>
      <c r="M651" s="181" t="s">
        <v>1</v>
      </c>
      <c r="N651" s="182" t="s">
        <v>38</v>
      </c>
      <c r="O651" s="77"/>
      <c r="P651" s="183">
        <f>O651*H651</f>
        <v>0</v>
      </c>
      <c r="Q651" s="183">
        <v>0</v>
      </c>
      <c r="R651" s="183">
        <f>Q651*H651</f>
        <v>0</v>
      </c>
      <c r="S651" s="183">
        <v>0</v>
      </c>
      <c r="T651" s="184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185" t="s">
        <v>104</v>
      </c>
      <c r="AT651" s="185" t="s">
        <v>191</v>
      </c>
      <c r="AU651" s="185" t="s">
        <v>82</v>
      </c>
      <c r="AY651" s="19" t="s">
        <v>189</v>
      </c>
      <c r="BE651" s="186">
        <f>IF(N651="základní",J651,0)</f>
        <v>0</v>
      </c>
      <c r="BF651" s="186">
        <f>IF(N651="snížená",J651,0)</f>
        <v>0</v>
      </c>
      <c r="BG651" s="186">
        <f>IF(N651="zákl. přenesená",J651,0)</f>
        <v>0</v>
      </c>
      <c r="BH651" s="186">
        <f>IF(N651="sníž. přenesená",J651,0)</f>
        <v>0</v>
      </c>
      <c r="BI651" s="186">
        <f>IF(N651="nulová",J651,0)</f>
        <v>0</v>
      </c>
      <c r="BJ651" s="19" t="s">
        <v>80</v>
      </c>
      <c r="BK651" s="186">
        <f>ROUND(I651*H651,2)</f>
        <v>0</v>
      </c>
      <c r="BL651" s="19" t="s">
        <v>104</v>
      </c>
      <c r="BM651" s="185" t="s">
        <v>897</v>
      </c>
    </row>
    <row r="652" s="2" customFormat="1" ht="37.8" customHeight="1">
      <c r="A652" s="38"/>
      <c r="B652" s="172"/>
      <c r="C652" s="173" t="s">
        <v>898</v>
      </c>
      <c r="D652" s="173" t="s">
        <v>191</v>
      </c>
      <c r="E652" s="174" t="s">
        <v>899</v>
      </c>
      <c r="F652" s="175" t="s">
        <v>900</v>
      </c>
      <c r="G652" s="176" t="s">
        <v>312</v>
      </c>
      <c r="H652" s="177">
        <v>1</v>
      </c>
      <c r="I652" s="178"/>
      <c r="J652" s="179">
        <f>ROUND(I652*H652,2)</f>
        <v>0</v>
      </c>
      <c r="K652" s="180"/>
      <c r="L652" s="39"/>
      <c r="M652" s="181" t="s">
        <v>1</v>
      </c>
      <c r="N652" s="182" t="s">
        <v>38</v>
      </c>
      <c r="O652" s="77"/>
      <c r="P652" s="183">
        <f>O652*H652</f>
        <v>0</v>
      </c>
      <c r="Q652" s="183">
        <v>0</v>
      </c>
      <c r="R652" s="183">
        <f>Q652*H652</f>
        <v>0</v>
      </c>
      <c r="S652" s="183">
        <v>0</v>
      </c>
      <c r="T652" s="184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185" t="s">
        <v>104</v>
      </c>
      <c r="AT652" s="185" t="s">
        <v>191</v>
      </c>
      <c r="AU652" s="185" t="s">
        <v>82</v>
      </c>
      <c r="AY652" s="19" t="s">
        <v>189</v>
      </c>
      <c r="BE652" s="186">
        <f>IF(N652="základní",J652,0)</f>
        <v>0</v>
      </c>
      <c r="BF652" s="186">
        <f>IF(N652="snížená",J652,0)</f>
        <v>0</v>
      </c>
      <c r="BG652" s="186">
        <f>IF(N652="zákl. přenesená",J652,0)</f>
        <v>0</v>
      </c>
      <c r="BH652" s="186">
        <f>IF(N652="sníž. přenesená",J652,0)</f>
        <v>0</v>
      </c>
      <c r="BI652" s="186">
        <f>IF(N652="nulová",J652,0)</f>
        <v>0</v>
      </c>
      <c r="BJ652" s="19" t="s">
        <v>80</v>
      </c>
      <c r="BK652" s="186">
        <f>ROUND(I652*H652,2)</f>
        <v>0</v>
      </c>
      <c r="BL652" s="19" t="s">
        <v>104</v>
      </c>
      <c r="BM652" s="185" t="s">
        <v>901</v>
      </c>
    </row>
    <row r="653" s="2" customFormat="1" ht="37.8" customHeight="1">
      <c r="A653" s="38"/>
      <c r="B653" s="172"/>
      <c r="C653" s="173" t="s">
        <v>558</v>
      </c>
      <c r="D653" s="173" t="s">
        <v>191</v>
      </c>
      <c r="E653" s="174" t="s">
        <v>902</v>
      </c>
      <c r="F653" s="175" t="s">
        <v>903</v>
      </c>
      <c r="G653" s="176" t="s">
        <v>553</v>
      </c>
      <c r="H653" s="177">
        <v>14</v>
      </c>
      <c r="I653" s="178"/>
      <c r="J653" s="179">
        <f>ROUND(I653*H653,2)</f>
        <v>0</v>
      </c>
      <c r="K653" s="180"/>
      <c r="L653" s="39"/>
      <c r="M653" s="181" t="s">
        <v>1</v>
      </c>
      <c r="N653" s="182" t="s">
        <v>38</v>
      </c>
      <c r="O653" s="77"/>
      <c r="P653" s="183">
        <f>O653*H653</f>
        <v>0</v>
      </c>
      <c r="Q653" s="183">
        <v>0</v>
      </c>
      <c r="R653" s="183">
        <f>Q653*H653</f>
        <v>0</v>
      </c>
      <c r="S653" s="183">
        <v>0</v>
      </c>
      <c r="T653" s="184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185" t="s">
        <v>104</v>
      </c>
      <c r="AT653" s="185" t="s">
        <v>191</v>
      </c>
      <c r="AU653" s="185" t="s">
        <v>82</v>
      </c>
      <c r="AY653" s="19" t="s">
        <v>189</v>
      </c>
      <c r="BE653" s="186">
        <f>IF(N653="základní",J653,0)</f>
        <v>0</v>
      </c>
      <c r="BF653" s="186">
        <f>IF(N653="snížená",J653,0)</f>
        <v>0</v>
      </c>
      <c r="BG653" s="186">
        <f>IF(N653="zákl. přenesená",J653,0)</f>
        <v>0</v>
      </c>
      <c r="BH653" s="186">
        <f>IF(N653="sníž. přenesená",J653,0)</f>
        <v>0</v>
      </c>
      <c r="BI653" s="186">
        <f>IF(N653="nulová",J653,0)</f>
        <v>0</v>
      </c>
      <c r="BJ653" s="19" t="s">
        <v>80</v>
      </c>
      <c r="BK653" s="186">
        <f>ROUND(I653*H653,2)</f>
        <v>0</v>
      </c>
      <c r="BL653" s="19" t="s">
        <v>104</v>
      </c>
      <c r="BM653" s="185" t="s">
        <v>904</v>
      </c>
    </row>
    <row r="654" s="2" customFormat="1" ht="37.8" customHeight="1">
      <c r="A654" s="38"/>
      <c r="B654" s="172"/>
      <c r="C654" s="173" t="s">
        <v>905</v>
      </c>
      <c r="D654" s="173" t="s">
        <v>191</v>
      </c>
      <c r="E654" s="174" t="s">
        <v>906</v>
      </c>
      <c r="F654" s="175" t="s">
        <v>907</v>
      </c>
      <c r="G654" s="176" t="s">
        <v>553</v>
      </c>
      <c r="H654" s="177">
        <v>14</v>
      </c>
      <c r="I654" s="178"/>
      <c r="J654" s="179">
        <f>ROUND(I654*H654,2)</f>
        <v>0</v>
      </c>
      <c r="K654" s="180"/>
      <c r="L654" s="39"/>
      <c r="M654" s="181" t="s">
        <v>1</v>
      </c>
      <c r="N654" s="182" t="s">
        <v>38</v>
      </c>
      <c r="O654" s="77"/>
      <c r="P654" s="183">
        <f>O654*H654</f>
        <v>0</v>
      </c>
      <c r="Q654" s="183">
        <v>0</v>
      </c>
      <c r="R654" s="183">
        <f>Q654*H654</f>
        <v>0</v>
      </c>
      <c r="S654" s="183">
        <v>0</v>
      </c>
      <c r="T654" s="184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185" t="s">
        <v>104</v>
      </c>
      <c r="AT654" s="185" t="s">
        <v>191</v>
      </c>
      <c r="AU654" s="185" t="s">
        <v>82</v>
      </c>
      <c r="AY654" s="19" t="s">
        <v>189</v>
      </c>
      <c r="BE654" s="186">
        <f>IF(N654="základní",J654,0)</f>
        <v>0</v>
      </c>
      <c r="BF654" s="186">
        <f>IF(N654="snížená",J654,0)</f>
        <v>0</v>
      </c>
      <c r="BG654" s="186">
        <f>IF(N654="zákl. přenesená",J654,0)</f>
        <v>0</v>
      </c>
      <c r="BH654" s="186">
        <f>IF(N654="sníž. přenesená",J654,0)</f>
        <v>0</v>
      </c>
      <c r="BI654" s="186">
        <f>IF(N654="nulová",J654,0)</f>
        <v>0</v>
      </c>
      <c r="BJ654" s="19" t="s">
        <v>80</v>
      </c>
      <c r="BK654" s="186">
        <f>ROUND(I654*H654,2)</f>
        <v>0</v>
      </c>
      <c r="BL654" s="19" t="s">
        <v>104</v>
      </c>
      <c r="BM654" s="185" t="s">
        <v>908</v>
      </c>
    </row>
    <row r="655" s="2" customFormat="1" ht="24.15" customHeight="1">
      <c r="A655" s="38"/>
      <c r="B655" s="172"/>
      <c r="C655" s="173" t="s">
        <v>570</v>
      </c>
      <c r="D655" s="173" t="s">
        <v>191</v>
      </c>
      <c r="E655" s="174" t="s">
        <v>909</v>
      </c>
      <c r="F655" s="175" t="s">
        <v>910</v>
      </c>
      <c r="G655" s="176" t="s">
        <v>312</v>
      </c>
      <c r="H655" s="177">
        <v>1</v>
      </c>
      <c r="I655" s="178"/>
      <c r="J655" s="179">
        <f>ROUND(I655*H655,2)</f>
        <v>0</v>
      </c>
      <c r="K655" s="180"/>
      <c r="L655" s="39"/>
      <c r="M655" s="181" t="s">
        <v>1</v>
      </c>
      <c r="N655" s="182" t="s">
        <v>38</v>
      </c>
      <c r="O655" s="77"/>
      <c r="P655" s="183">
        <f>O655*H655</f>
        <v>0</v>
      </c>
      <c r="Q655" s="183">
        <v>0</v>
      </c>
      <c r="R655" s="183">
        <f>Q655*H655</f>
        <v>0</v>
      </c>
      <c r="S655" s="183">
        <v>0</v>
      </c>
      <c r="T655" s="184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185" t="s">
        <v>104</v>
      </c>
      <c r="AT655" s="185" t="s">
        <v>191</v>
      </c>
      <c r="AU655" s="185" t="s">
        <v>82</v>
      </c>
      <c r="AY655" s="19" t="s">
        <v>189</v>
      </c>
      <c r="BE655" s="186">
        <f>IF(N655="základní",J655,0)</f>
        <v>0</v>
      </c>
      <c r="BF655" s="186">
        <f>IF(N655="snížená",J655,0)</f>
        <v>0</v>
      </c>
      <c r="BG655" s="186">
        <f>IF(N655="zákl. přenesená",J655,0)</f>
        <v>0</v>
      </c>
      <c r="BH655" s="186">
        <f>IF(N655="sníž. přenesená",J655,0)</f>
        <v>0</v>
      </c>
      <c r="BI655" s="186">
        <f>IF(N655="nulová",J655,0)</f>
        <v>0</v>
      </c>
      <c r="BJ655" s="19" t="s">
        <v>80</v>
      </c>
      <c r="BK655" s="186">
        <f>ROUND(I655*H655,2)</f>
        <v>0</v>
      </c>
      <c r="BL655" s="19" t="s">
        <v>104</v>
      </c>
      <c r="BM655" s="185" t="s">
        <v>911</v>
      </c>
    </row>
    <row r="656" s="2" customFormat="1" ht="37.8" customHeight="1">
      <c r="A656" s="38"/>
      <c r="B656" s="172"/>
      <c r="C656" s="173" t="s">
        <v>912</v>
      </c>
      <c r="D656" s="173" t="s">
        <v>191</v>
      </c>
      <c r="E656" s="174" t="s">
        <v>913</v>
      </c>
      <c r="F656" s="175" t="s">
        <v>914</v>
      </c>
      <c r="G656" s="176" t="s">
        <v>228</v>
      </c>
      <c r="H656" s="177">
        <v>163.19999999999999</v>
      </c>
      <c r="I656" s="178"/>
      <c r="J656" s="179">
        <f>ROUND(I656*H656,2)</f>
        <v>0</v>
      </c>
      <c r="K656" s="180"/>
      <c r="L656" s="39"/>
      <c r="M656" s="181" t="s">
        <v>1</v>
      </c>
      <c r="N656" s="182" t="s">
        <v>38</v>
      </c>
      <c r="O656" s="77"/>
      <c r="P656" s="183">
        <f>O656*H656</f>
        <v>0</v>
      </c>
      <c r="Q656" s="183">
        <v>0</v>
      </c>
      <c r="R656" s="183">
        <f>Q656*H656</f>
        <v>0</v>
      </c>
      <c r="S656" s="183">
        <v>0</v>
      </c>
      <c r="T656" s="184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85" t="s">
        <v>104</v>
      </c>
      <c r="AT656" s="185" t="s">
        <v>191</v>
      </c>
      <c r="AU656" s="185" t="s">
        <v>82</v>
      </c>
      <c r="AY656" s="19" t="s">
        <v>189</v>
      </c>
      <c r="BE656" s="186">
        <f>IF(N656="základní",J656,0)</f>
        <v>0</v>
      </c>
      <c r="BF656" s="186">
        <f>IF(N656="snížená",J656,0)</f>
        <v>0</v>
      </c>
      <c r="BG656" s="186">
        <f>IF(N656="zákl. přenesená",J656,0)</f>
        <v>0</v>
      </c>
      <c r="BH656" s="186">
        <f>IF(N656="sníž. přenesená",J656,0)</f>
        <v>0</v>
      </c>
      <c r="BI656" s="186">
        <f>IF(N656="nulová",J656,0)</f>
        <v>0</v>
      </c>
      <c r="BJ656" s="19" t="s">
        <v>80</v>
      </c>
      <c r="BK656" s="186">
        <f>ROUND(I656*H656,2)</f>
        <v>0</v>
      </c>
      <c r="BL656" s="19" t="s">
        <v>104</v>
      </c>
      <c r="BM656" s="185" t="s">
        <v>915</v>
      </c>
    </row>
    <row r="657" s="2" customFormat="1" ht="37.8" customHeight="1">
      <c r="A657" s="38"/>
      <c r="B657" s="172"/>
      <c r="C657" s="173" t="s">
        <v>579</v>
      </c>
      <c r="D657" s="173" t="s">
        <v>191</v>
      </c>
      <c r="E657" s="174" t="s">
        <v>916</v>
      </c>
      <c r="F657" s="175" t="s">
        <v>917</v>
      </c>
      <c r="G657" s="176" t="s">
        <v>553</v>
      </c>
      <c r="H657" s="177">
        <v>14</v>
      </c>
      <c r="I657" s="178"/>
      <c r="J657" s="179">
        <f>ROUND(I657*H657,2)</f>
        <v>0</v>
      </c>
      <c r="K657" s="180"/>
      <c r="L657" s="39"/>
      <c r="M657" s="181" t="s">
        <v>1</v>
      </c>
      <c r="N657" s="182" t="s">
        <v>38</v>
      </c>
      <c r="O657" s="77"/>
      <c r="P657" s="183">
        <f>O657*H657</f>
        <v>0</v>
      </c>
      <c r="Q657" s="183">
        <v>0</v>
      </c>
      <c r="R657" s="183">
        <f>Q657*H657</f>
        <v>0</v>
      </c>
      <c r="S657" s="183">
        <v>0</v>
      </c>
      <c r="T657" s="184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185" t="s">
        <v>104</v>
      </c>
      <c r="AT657" s="185" t="s">
        <v>191</v>
      </c>
      <c r="AU657" s="185" t="s">
        <v>82</v>
      </c>
      <c r="AY657" s="19" t="s">
        <v>189</v>
      </c>
      <c r="BE657" s="186">
        <f>IF(N657="základní",J657,0)</f>
        <v>0</v>
      </c>
      <c r="BF657" s="186">
        <f>IF(N657="snížená",J657,0)</f>
        <v>0</v>
      </c>
      <c r="BG657" s="186">
        <f>IF(N657="zákl. přenesená",J657,0)</f>
        <v>0</v>
      </c>
      <c r="BH657" s="186">
        <f>IF(N657="sníž. přenesená",J657,0)</f>
        <v>0</v>
      </c>
      <c r="BI657" s="186">
        <f>IF(N657="nulová",J657,0)</f>
        <v>0</v>
      </c>
      <c r="BJ657" s="19" t="s">
        <v>80</v>
      </c>
      <c r="BK657" s="186">
        <f>ROUND(I657*H657,2)</f>
        <v>0</v>
      </c>
      <c r="BL657" s="19" t="s">
        <v>104</v>
      </c>
      <c r="BM657" s="185" t="s">
        <v>918</v>
      </c>
    </row>
    <row r="658" s="2" customFormat="1" ht="33" customHeight="1">
      <c r="A658" s="38"/>
      <c r="B658" s="172"/>
      <c r="C658" s="173" t="s">
        <v>919</v>
      </c>
      <c r="D658" s="173" t="s">
        <v>191</v>
      </c>
      <c r="E658" s="174" t="s">
        <v>920</v>
      </c>
      <c r="F658" s="175" t="s">
        <v>921</v>
      </c>
      <c r="G658" s="176" t="s">
        <v>228</v>
      </c>
      <c r="H658" s="177">
        <v>40.799999999999997</v>
      </c>
      <c r="I658" s="178"/>
      <c r="J658" s="179">
        <f>ROUND(I658*H658,2)</f>
        <v>0</v>
      </c>
      <c r="K658" s="180"/>
      <c r="L658" s="39"/>
      <c r="M658" s="181" t="s">
        <v>1</v>
      </c>
      <c r="N658" s="182" t="s">
        <v>38</v>
      </c>
      <c r="O658" s="77"/>
      <c r="P658" s="183">
        <f>O658*H658</f>
        <v>0</v>
      </c>
      <c r="Q658" s="183">
        <v>0</v>
      </c>
      <c r="R658" s="183">
        <f>Q658*H658</f>
        <v>0</v>
      </c>
      <c r="S658" s="183">
        <v>0</v>
      </c>
      <c r="T658" s="184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185" t="s">
        <v>104</v>
      </c>
      <c r="AT658" s="185" t="s">
        <v>191</v>
      </c>
      <c r="AU658" s="185" t="s">
        <v>82</v>
      </c>
      <c r="AY658" s="19" t="s">
        <v>189</v>
      </c>
      <c r="BE658" s="186">
        <f>IF(N658="základní",J658,0)</f>
        <v>0</v>
      </c>
      <c r="BF658" s="186">
        <f>IF(N658="snížená",J658,0)</f>
        <v>0</v>
      </c>
      <c r="BG658" s="186">
        <f>IF(N658="zákl. přenesená",J658,0)</f>
        <v>0</v>
      </c>
      <c r="BH658" s="186">
        <f>IF(N658="sníž. přenesená",J658,0)</f>
        <v>0</v>
      </c>
      <c r="BI658" s="186">
        <f>IF(N658="nulová",J658,0)</f>
        <v>0</v>
      </c>
      <c r="BJ658" s="19" t="s">
        <v>80</v>
      </c>
      <c r="BK658" s="186">
        <f>ROUND(I658*H658,2)</f>
        <v>0</v>
      </c>
      <c r="BL658" s="19" t="s">
        <v>104</v>
      </c>
      <c r="BM658" s="185" t="s">
        <v>922</v>
      </c>
    </row>
    <row r="659" s="2" customFormat="1" ht="33" customHeight="1">
      <c r="A659" s="38"/>
      <c r="B659" s="172"/>
      <c r="C659" s="173" t="s">
        <v>582</v>
      </c>
      <c r="D659" s="173" t="s">
        <v>191</v>
      </c>
      <c r="E659" s="174" t="s">
        <v>923</v>
      </c>
      <c r="F659" s="175" t="s">
        <v>924</v>
      </c>
      <c r="G659" s="176" t="s">
        <v>228</v>
      </c>
      <c r="H659" s="177">
        <v>55.5</v>
      </c>
      <c r="I659" s="178"/>
      <c r="J659" s="179">
        <f>ROUND(I659*H659,2)</f>
        <v>0</v>
      </c>
      <c r="K659" s="180"/>
      <c r="L659" s="39"/>
      <c r="M659" s="181" t="s">
        <v>1</v>
      </c>
      <c r="N659" s="182" t="s">
        <v>38</v>
      </c>
      <c r="O659" s="77"/>
      <c r="P659" s="183">
        <f>O659*H659</f>
        <v>0</v>
      </c>
      <c r="Q659" s="183">
        <v>0</v>
      </c>
      <c r="R659" s="183">
        <f>Q659*H659</f>
        <v>0</v>
      </c>
      <c r="S659" s="183">
        <v>0</v>
      </c>
      <c r="T659" s="184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185" t="s">
        <v>104</v>
      </c>
      <c r="AT659" s="185" t="s">
        <v>191</v>
      </c>
      <c r="AU659" s="185" t="s">
        <v>82</v>
      </c>
      <c r="AY659" s="19" t="s">
        <v>189</v>
      </c>
      <c r="BE659" s="186">
        <f>IF(N659="základní",J659,0)</f>
        <v>0</v>
      </c>
      <c r="BF659" s="186">
        <f>IF(N659="snížená",J659,0)</f>
        <v>0</v>
      </c>
      <c r="BG659" s="186">
        <f>IF(N659="zákl. přenesená",J659,0)</f>
        <v>0</v>
      </c>
      <c r="BH659" s="186">
        <f>IF(N659="sníž. přenesená",J659,0)</f>
        <v>0</v>
      </c>
      <c r="BI659" s="186">
        <f>IF(N659="nulová",J659,0)</f>
        <v>0</v>
      </c>
      <c r="BJ659" s="19" t="s">
        <v>80</v>
      </c>
      <c r="BK659" s="186">
        <f>ROUND(I659*H659,2)</f>
        <v>0</v>
      </c>
      <c r="BL659" s="19" t="s">
        <v>104</v>
      </c>
      <c r="BM659" s="185" t="s">
        <v>925</v>
      </c>
    </row>
    <row r="660" s="2" customFormat="1" ht="37.8" customHeight="1">
      <c r="A660" s="38"/>
      <c r="B660" s="172"/>
      <c r="C660" s="173" t="s">
        <v>926</v>
      </c>
      <c r="D660" s="173" t="s">
        <v>191</v>
      </c>
      <c r="E660" s="174" t="s">
        <v>927</v>
      </c>
      <c r="F660" s="175" t="s">
        <v>928</v>
      </c>
      <c r="G660" s="176" t="s">
        <v>228</v>
      </c>
      <c r="H660" s="177">
        <v>55.799999999999997</v>
      </c>
      <c r="I660" s="178"/>
      <c r="J660" s="179">
        <f>ROUND(I660*H660,2)</f>
        <v>0</v>
      </c>
      <c r="K660" s="180"/>
      <c r="L660" s="39"/>
      <c r="M660" s="181" t="s">
        <v>1</v>
      </c>
      <c r="N660" s="182" t="s">
        <v>38</v>
      </c>
      <c r="O660" s="77"/>
      <c r="P660" s="183">
        <f>O660*H660</f>
        <v>0</v>
      </c>
      <c r="Q660" s="183">
        <v>0</v>
      </c>
      <c r="R660" s="183">
        <f>Q660*H660</f>
        <v>0</v>
      </c>
      <c r="S660" s="183">
        <v>0</v>
      </c>
      <c r="T660" s="184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185" t="s">
        <v>104</v>
      </c>
      <c r="AT660" s="185" t="s">
        <v>191</v>
      </c>
      <c r="AU660" s="185" t="s">
        <v>82</v>
      </c>
      <c r="AY660" s="19" t="s">
        <v>189</v>
      </c>
      <c r="BE660" s="186">
        <f>IF(N660="základní",J660,0)</f>
        <v>0</v>
      </c>
      <c r="BF660" s="186">
        <f>IF(N660="snížená",J660,0)</f>
        <v>0</v>
      </c>
      <c r="BG660" s="186">
        <f>IF(N660="zákl. přenesená",J660,0)</f>
        <v>0</v>
      </c>
      <c r="BH660" s="186">
        <f>IF(N660="sníž. přenesená",J660,0)</f>
        <v>0</v>
      </c>
      <c r="BI660" s="186">
        <f>IF(N660="nulová",J660,0)</f>
        <v>0</v>
      </c>
      <c r="BJ660" s="19" t="s">
        <v>80</v>
      </c>
      <c r="BK660" s="186">
        <f>ROUND(I660*H660,2)</f>
        <v>0</v>
      </c>
      <c r="BL660" s="19" t="s">
        <v>104</v>
      </c>
      <c r="BM660" s="185" t="s">
        <v>929</v>
      </c>
    </row>
    <row r="661" s="2" customFormat="1" ht="37.8" customHeight="1">
      <c r="A661" s="38"/>
      <c r="B661" s="172"/>
      <c r="C661" s="173" t="s">
        <v>586</v>
      </c>
      <c r="D661" s="173" t="s">
        <v>191</v>
      </c>
      <c r="E661" s="174" t="s">
        <v>930</v>
      </c>
      <c r="F661" s="175" t="s">
        <v>931</v>
      </c>
      <c r="G661" s="176" t="s">
        <v>228</v>
      </c>
      <c r="H661" s="177">
        <v>70.5</v>
      </c>
      <c r="I661" s="178"/>
      <c r="J661" s="179">
        <f>ROUND(I661*H661,2)</f>
        <v>0</v>
      </c>
      <c r="K661" s="180"/>
      <c r="L661" s="39"/>
      <c r="M661" s="181" t="s">
        <v>1</v>
      </c>
      <c r="N661" s="182" t="s">
        <v>38</v>
      </c>
      <c r="O661" s="77"/>
      <c r="P661" s="183">
        <f>O661*H661</f>
        <v>0</v>
      </c>
      <c r="Q661" s="183">
        <v>0</v>
      </c>
      <c r="R661" s="183">
        <f>Q661*H661</f>
        <v>0</v>
      </c>
      <c r="S661" s="183">
        <v>0</v>
      </c>
      <c r="T661" s="184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185" t="s">
        <v>104</v>
      </c>
      <c r="AT661" s="185" t="s">
        <v>191</v>
      </c>
      <c r="AU661" s="185" t="s">
        <v>82</v>
      </c>
      <c r="AY661" s="19" t="s">
        <v>189</v>
      </c>
      <c r="BE661" s="186">
        <f>IF(N661="základní",J661,0)</f>
        <v>0</v>
      </c>
      <c r="BF661" s="186">
        <f>IF(N661="snížená",J661,0)</f>
        <v>0</v>
      </c>
      <c r="BG661" s="186">
        <f>IF(N661="zákl. přenesená",J661,0)</f>
        <v>0</v>
      </c>
      <c r="BH661" s="186">
        <f>IF(N661="sníž. přenesená",J661,0)</f>
        <v>0</v>
      </c>
      <c r="BI661" s="186">
        <f>IF(N661="nulová",J661,0)</f>
        <v>0</v>
      </c>
      <c r="BJ661" s="19" t="s">
        <v>80</v>
      </c>
      <c r="BK661" s="186">
        <f>ROUND(I661*H661,2)</f>
        <v>0</v>
      </c>
      <c r="BL661" s="19" t="s">
        <v>104</v>
      </c>
      <c r="BM661" s="185" t="s">
        <v>932</v>
      </c>
    </row>
    <row r="662" s="2" customFormat="1" ht="37.8" customHeight="1">
      <c r="A662" s="38"/>
      <c r="B662" s="172"/>
      <c r="C662" s="173" t="s">
        <v>933</v>
      </c>
      <c r="D662" s="173" t="s">
        <v>191</v>
      </c>
      <c r="E662" s="174" t="s">
        <v>934</v>
      </c>
      <c r="F662" s="175" t="s">
        <v>935</v>
      </c>
      <c r="G662" s="176" t="s">
        <v>228</v>
      </c>
      <c r="H662" s="177">
        <v>15</v>
      </c>
      <c r="I662" s="178"/>
      <c r="J662" s="179">
        <f>ROUND(I662*H662,2)</f>
        <v>0</v>
      </c>
      <c r="K662" s="180"/>
      <c r="L662" s="39"/>
      <c r="M662" s="181" t="s">
        <v>1</v>
      </c>
      <c r="N662" s="182" t="s">
        <v>38</v>
      </c>
      <c r="O662" s="77"/>
      <c r="P662" s="183">
        <f>O662*H662</f>
        <v>0</v>
      </c>
      <c r="Q662" s="183">
        <v>0</v>
      </c>
      <c r="R662" s="183">
        <f>Q662*H662</f>
        <v>0</v>
      </c>
      <c r="S662" s="183">
        <v>0</v>
      </c>
      <c r="T662" s="184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185" t="s">
        <v>104</v>
      </c>
      <c r="AT662" s="185" t="s">
        <v>191</v>
      </c>
      <c r="AU662" s="185" t="s">
        <v>82</v>
      </c>
      <c r="AY662" s="19" t="s">
        <v>189</v>
      </c>
      <c r="BE662" s="186">
        <f>IF(N662="základní",J662,0)</f>
        <v>0</v>
      </c>
      <c r="BF662" s="186">
        <f>IF(N662="snížená",J662,0)</f>
        <v>0</v>
      </c>
      <c r="BG662" s="186">
        <f>IF(N662="zákl. přenesená",J662,0)</f>
        <v>0</v>
      </c>
      <c r="BH662" s="186">
        <f>IF(N662="sníž. přenesená",J662,0)</f>
        <v>0</v>
      </c>
      <c r="BI662" s="186">
        <f>IF(N662="nulová",J662,0)</f>
        <v>0</v>
      </c>
      <c r="BJ662" s="19" t="s">
        <v>80</v>
      </c>
      <c r="BK662" s="186">
        <f>ROUND(I662*H662,2)</f>
        <v>0</v>
      </c>
      <c r="BL662" s="19" t="s">
        <v>104</v>
      </c>
      <c r="BM662" s="185" t="s">
        <v>936</v>
      </c>
    </row>
    <row r="663" s="2" customFormat="1" ht="37.8" customHeight="1">
      <c r="A663" s="38"/>
      <c r="B663" s="172"/>
      <c r="C663" s="173" t="s">
        <v>592</v>
      </c>
      <c r="D663" s="173" t="s">
        <v>191</v>
      </c>
      <c r="E663" s="174" t="s">
        <v>937</v>
      </c>
      <c r="F663" s="175" t="s">
        <v>938</v>
      </c>
      <c r="G663" s="176" t="s">
        <v>228</v>
      </c>
      <c r="H663" s="177">
        <v>15</v>
      </c>
      <c r="I663" s="178"/>
      <c r="J663" s="179">
        <f>ROUND(I663*H663,2)</f>
        <v>0</v>
      </c>
      <c r="K663" s="180"/>
      <c r="L663" s="39"/>
      <c r="M663" s="181" t="s">
        <v>1</v>
      </c>
      <c r="N663" s="182" t="s">
        <v>38</v>
      </c>
      <c r="O663" s="77"/>
      <c r="P663" s="183">
        <f>O663*H663</f>
        <v>0</v>
      </c>
      <c r="Q663" s="183">
        <v>0</v>
      </c>
      <c r="R663" s="183">
        <f>Q663*H663</f>
        <v>0</v>
      </c>
      <c r="S663" s="183">
        <v>0</v>
      </c>
      <c r="T663" s="184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185" t="s">
        <v>104</v>
      </c>
      <c r="AT663" s="185" t="s">
        <v>191</v>
      </c>
      <c r="AU663" s="185" t="s">
        <v>82</v>
      </c>
      <c r="AY663" s="19" t="s">
        <v>189</v>
      </c>
      <c r="BE663" s="186">
        <f>IF(N663="základní",J663,0)</f>
        <v>0</v>
      </c>
      <c r="BF663" s="186">
        <f>IF(N663="snížená",J663,0)</f>
        <v>0</v>
      </c>
      <c r="BG663" s="186">
        <f>IF(N663="zákl. přenesená",J663,0)</f>
        <v>0</v>
      </c>
      <c r="BH663" s="186">
        <f>IF(N663="sníž. přenesená",J663,0)</f>
        <v>0</v>
      </c>
      <c r="BI663" s="186">
        <f>IF(N663="nulová",J663,0)</f>
        <v>0</v>
      </c>
      <c r="BJ663" s="19" t="s">
        <v>80</v>
      </c>
      <c r="BK663" s="186">
        <f>ROUND(I663*H663,2)</f>
        <v>0</v>
      </c>
      <c r="BL663" s="19" t="s">
        <v>104</v>
      </c>
      <c r="BM663" s="185" t="s">
        <v>939</v>
      </c>
    </row>
    <row r="664" s="2" customFormat="1" ht="37.8" customHeight="1">
      <c r="A664" s="38"/>
      <c r="B664" s="172"/>
      <c r="C664" s="173" t="s">
        <v>940</v>
      </c>
      <c r="D664" s="173" t="s">
        <v>191</v>
      </c>
      <c r="E664" s="174" t="s">
        <v>941</v>
      </c>
      <c r="F664" s="175" t="s">
        <v>942</v>
      </c>
      <c r="G664" s="176" t="s">
        <v>228</v>
      </c>
      <c r="H664" s="177">
        <v>15</v>
      </c>
      <c r="I664" s="178"/>
      <c r="J664" s="179">
        <f>ROUND(I664*H664,2)</f>
        <v>0</v>
      </c>
      <c r="K664" s="180"/>
      <c r="L664" s="39"/>
      <c r="M664" s="181" t="s">
        <v>1</v>
      </c>
      <c r="N664" s="182" t="s">
        <v>38</v>
      </c>
      <c r="O664" s="77"/>
      <c r="P664" s="183">
        <f>O664*H664</f>
        <v>0</v>
      </c>
      <c r="Q664" s="183">
        <v>0</v>
      </c>
      <c r="R664" s="183">
        <f>Q664*H664</f>
        <v>0</v>
      </c>
      <c r="S664" s="183">
        <v>0</v>
      </c>
      <c r="T664" s="184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185" t="s">
        <v>104</v>
      </c>
      <c r="AT664" s="185" t="s">
        <v>191</v>
      </c>
      <c r="AU664" s="185" t="s">
        <v>82</v>
      </c>
      <c r="AY664" s="19" t="s">
        <v>189</v>
      </c>
      <c r="BE664" s="186">
        <f>IF(N664="základní",J664,0)</f>
        <v>0</v>
      </c>
      <c r="BF664" s="186">
        <f>IF(N664="snížená",J664,0)</f>
        <v>0</v>
      </c>
      <c r="BG664" s="186">
        <f>IF(N664="zákl. přenesená",J664,0)</f>
        <v>0</v>
      </c>
      <c r="BH664" s="186">
        <f>IF(N664="sníž. přenesená",J664,0)</f>
        <v>0</v>
      </c>
      <c r="BI664" s="186">
        <f>IF(N664="nulová",J664,0)</f>
        <v>0</v>
      </c>
      <c r="BJ664" s="19" t="s">
        <v>80</v>
      </c>
      <c r="BK664" s="186">
        <f>ROUND(I664*H664,2)</f>
        <v>0</v>
      </c>
      <c r="BL664" s="19" t="s">
        <v>104</v>
      </c>
      <c r="BM664" s="185" t="s">
        <v>943</v>
      </c>
    </row>
    <row r="665" s="2" customFormat="1" ht="37.8" customHeight="1">
      <c r="A665" s="38"/>
      <c r="B665" s="172"/>
      <c r="C665" s="173" t="s">
        <v>602</v>
      </c>
      <c r="D665" s="173" t="s">
        <v>191</v>
      </c>
      <c r="E665" s="174" t="s">
        <v>944</v>
      </c>
      <c r="F665" s="175" t="s">
        <v>945</v>
      </c>
      <c r="G665" s="176" t="s">
        <v>228</v>
      </c>
      <c r="H665" s="177">
        <v>15</v>
      </c>
      <c r="I665" s="178"/>
      <c r="J665" s="179">
        <f>ROUND(I665*H665,2)</f>
        <v>0</v>
      </c>
      <c r="K665" s="180"/>
      <c r="L665" s="39"/>
      <c r="M665" s="181" t="s">
        <v>1</v>
      </c>
      <c r="N665" s="182" t="s">
        <v>38</v>
      </c>
      <c r="O665" s="77"/>
      <c r="P665" s="183">
        <f>O665*H665</f>
        <v>0</v>
      </c>
      <c r="Q665" s="183">
        <v>0</v>
      </c>
      <c r="R665" s="183">
        <f>Q665*H665</f>
        <v>0</v>
      </c>
      <c r="S665" s="183">
        <v>0</v>
      </c>
      <c r="T665" s="184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185" t="s">
        <v>104</v>
      </c>
      <c r="AT665" s="185" t="s">
        <v>191</v>
      </c>
      <c r="AU665" s="185" t="s">
        <v>82</v>
      </c>
      <c r="AY665" s="19" t="s">
        <v>189</v>
      </c>
      <c r="BE665" s="186">
        <f>IF(N665="základní",J665,0)</f>
        <v>0</v>
      </c>
      <c r="BF665" s="186">
        <f>IF(N665="snížená",J665,0)</f>
        <v>0</v>
      </c>
      <c r="BG665" s="186">
        <f>IF(N665="zákl. přenesená",J665,0)</f>
        <v>0</v>
      </c>
      <c r="BH665" s="186">
        <f>IF(N665="sníž. přenesená",J665,0)</f>
        <v>0</v>
      </c>
      <c r="BI665" s="186">
        <f>IF(N665="nulová",J665,0)</f>
        <v>0</v>
      </c>
      <c r="BJ665" s="19" t="s">
        <v>80</v>
      </c>
      <c r="BK665" s="186">
        <f>ROUND(I665*H665,2)</f>
        <v>0</v>
      </c>
      <c r="BL665" s="19" t="s">
        <v>104</v>
      </c>
      <c r="BM665" s="185" t="s">
        <v>946</v>
      </c>
    </row>
    <row r="666" s="2" customFormat="1" ht="33" customHeight="1">
      <c r="A666" s="38"/>
      <c r="B666" s="172"/>
      <c r="C666" s="173" t="s">
        <v>947</v>
      </c>
      <c r="D666" s="173" t="s">
        <v>191</v>
      </c>
      <c r="E666" s="174" t="s">
        <v>948</v>
      </c>
      <c r="F666" s="175" t="s">
        <v>949</v>
      </c>
      <c r="G666" s="176" t="s">
        <v>553</v>
      </c>
      <c r="H666" s="177">
        <v>14</v>
      </c>
      <c r="I666" s="178"/>
      <c r="J666" s="179">
        <f>ROUND(I666*H666,2)</f>
        <v>0</v>
      </c>
      <c r="K666" s="180"/>
      <c r="L666" s="39"/>
      <c r="M666" s="181" t="s">
        <v>1</v>
      </c>
      <c r="N666" s="182" t="s">
        <v>38</v>
      </c>
      <c r="O666" s="77"/>
      <c r="P666" s="183">
        <f>O666*H666</f>
        <v>0</v>
      </c>
      <c r="Q666" s="183">
        <v>0</v>
      </c>
      <c r="R666" s="183">
        <f>Q666*H666</f>
        <v>0</v>
      </c>
      <c r="S666" s="183">
        <v>0</v>
      </c>
      <c r="T666" s="184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185" t="s">
        <v>104</v>
      </c>
      <c r="AT666" s="185" t="s">
        <v>191</v>
      </c>
      <c r="AU666" s="185" t="s">
        <v>82</v>
      </c>
      <c r="AY666" s="19" t="s">
        <v>189</v>
      </c>
      <c r="BE666" s="186">
        <f>IF(N666="základní",J666,0)</f>
        <v>0</v>
      </c>
      <c r="BF666" s="186">
        <f>IF(N666="snížená",J666,0)</f>
        <v>0</v>
      </c>
      <c r="BG666" s="186">
        <f>IF(N666="zákl. přenesená",J666,0)</f>
        <v>0</v>
      </c>
      <c r="BH666" s="186">
        <f>IF(N666="sníž. přenesená",J666,0)</f>
        <v>0</v>
      </c>
      <c r="BI666" s="186">
        <f>IF(N666="nulová",J666,0)</f>
        <v>0</v>
      </c>
      <c r="BJ666" s="19" t="s">
        <v>80</v>
      </c>
      <c r="BK666" s="186">
        <f>ROUND(I666*H666,2)</f>
        <v>0</v>
      </c>
      <c r="BL666" s="19" t="s">
        <v>104</v>
      </c>
      <c r="BM666" s="185" t="s">
        <v>950</v>
      </c>
    </row>
    <row r="667" s="2" customFormat="1" ht="37.8" customHeight="1">
      <c r="A667" s="38"/>
      <c r="B667" s="172"/>
      <c r="C667" s="173" t="s">
        <v>607</v>
      </c>
      <c r="D667" s="173" t="s">
        <v>191</v>
      </c>
      <c r="E667" s="174" t="s">
        <v>951</v>
      </c>
      <c r="F667" s="175" t="s">
        <v>952</v>
      </c>
      <c r="G667" s="176" t="s">
        <v>553</v>
      </c>
      <c r="H667" s="177">
        <v>320</v>
      </c>
      <c r="I667" s="178"/>
      <c r="J667" s="179">
        <f>ROUND(I667*H667,2)</f>
        <v>0</v>
      </c>
      <c r="K667" s="180"/>
      <c r="L667" s="39"/>
      <c r="M667" s="181" t="s">
        <v>1</v>
      </c>
      <c r="N667" s="182" t="s">
        <v>38</v>
      </c>
      <c r="O667" s="77"/>
      <c r="P667" s="183">
        <f>O667*H667</f>
        <v>0</v>
      </c>
      <c r="Q667" s="183">
        <v>0</v>
      </c>
      <c r="R667" s="183">
        <f>Q667*H667</f>
        <v>0</v>
      </c>
      <c r="S667" s="183">
        <v>0</v>
      </c>
      <c r="T667" s="184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185" t="s">
        <v>104</v>
      </c>
      <c r="AT667" s="185" t="s">
        <v>191</v>
      </c>
      <c r="AU667" s="185" t="s">
        <v>82</v>
      </c>
      <c r="AY667" s="19" t="s">
        <v>189</v>
      </c>
      <c r="BE667" s="186">
        <f>IF(N667="základní",J667,0)</f>
        <v>0</v>
      </c>
      <c r="BF667" s="186">
        <f>IF(N667="snížená",J667,0)</f>
        <v>0</v>
      </c>
      <c r="BG667" s="186">
        <f>IF(N667="zákl. přenesená",J667,0)</f>
        <v>0</v>
      </c>
      <c r="BH667" s="186">
        <f>IF(N667="sníž. přenesená",J667,0)</f>
        <v>0</v>
      </c>
      <c r="BI667" s="186">
        <f>IF(N667="nulová",J667,0)</f>
        <v>0</v>
      </c>
      <c r="BJ667" s="19" t="s">
        <v>80</v>
      </c>
      <c r="BK667" s="186">
        <f>ROUND(I667*H667,2)</f>
        <v>0</v>
      </c>
      <c r="BL667" s="19" t="s">
        <v>104</v>
      </c>
      <c r="BM667" s="185" t="s">
        <v>953</v>
      </c>
    </row>
    <row r="668" s="14" customFormat="1">
      <c r="A668" s="14"/>
      <c r="B668" s="195"/>
      <c r="C668" s="14"/>
      <c r="D668" s="188" t="s">
        <v>195</v>
      </c>
      <c r="E668" s="196" t="s">
        <v>1</v>
      </c>
      <c r="F668" s="197" t="s">
        <v>954</v>
      </c>
      <c r="G668" s="14"/>
      <c r="H668" s="198">
        <v>320</v>
      </c>
      <c r="I668" s="199"/>
      <c r="J668" s="14"/>
      <c r="K668" s="14"/>
      <c r="L668" s="195"/>
      <c r="M668" s="200"/>
      <c r="N668" s="201"/>
      <c r="O668" s="201"/>
      <c r="P668" s="201"/>
      <c r="Q668" s="201"/>
      <c r="R668" s="201"/>
      <c r="S668" s="201"/>
      <c r="T668" s="20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196" t="s">
        <v>195</v>
      </c>
      <c r="AU668" s="196" t="s">
        <v>82</v>
      </c>
      <c r="AV668" s="14" t="s">
        <v>82</v>
      </c>
      <c r="AW668" s="14" t="s">
        <v>30</v>
      </c>
      <c r="AX668" s="14" t="s">
        <v>73</v>
      </c>
      <c r="AY668" s="196" t="s">
        <v>189</v>
      </c>
    </row>
    <row r="669" s="15" customFormat="1">
      <c r="A669" s="15"/>
      <c r="B669" s="203"/>
      <c r="C669" s="15"/>
      <c r="D669" s="188" t="s">
        <v>195</v>
      </c>
      <c r="E669" s="204" t="s">
        <v>1</v>
      </c>
      <c r="F669" s="205" t="s">
        <v>200</v>
      </c>
      <c r="G669" s="15"/>
      <c r="H669" s="206">
        <v>320</v>
      </c>
      <c r="I669" s="207"/>
      <c r="J669" s="15"/>
      <c r="K669" s="15"/>
      <c r="L669" s="203"/>
      <c r="M669" s="208"/>
      <c r="N669" s="209"/>
      <c r="O669" s="209"/>
      <c r="P669" s="209"/>
      <c r="Q669" s="209"/>
      <c r="R669" s="209"/>
      <c r="S669" s="209"/>
      <c r="T669" s="210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04" t="s">
        <v>195</v>
      </c>
      <c r="AU669" s="204" t="s">
        <v>82</v>
      </c>
      <c r="AV669" s="15" t="s">
        <v>104</v>
      </c>
      <c r="AW669" s="15" t="s">
        <v>30</v>
      </c>
      <c r="AX669" s="15" t="s">
        <v>80</v>
      </c>
      <c r="AY669" s="204" t="s">
        <v>189</v>
      </c>
    </row>
    <row r="670" s="2" customFormat="1" ht="37.8" customHeight="1">
      <c r="A670" s="38"/>
      <c r="B670" s="172"/>
      <c r="C670" s="173" t="s">
        <v>955</v>
      </c>
      <c r="D670" s="173" t="s">
        <v>191</v>
      </c>
      <c r="E670" s="174" t="s">
        <v>956</v>
      </c>
      <c r="F670" s="175" t="s">
        <v>957</v>
      </c>
      <c r="G670" s="176" t="s">
        <v>553</v>
      </c>
      <c r="H670" s="177">
        <v>2</v>
      </c>
      <c r="I670" s="178"/>
      <c r="J670" s="179">
        <f>ROUND(I670*H670,2)</f>
        <v>0</v>
      </c>
      <c r="K670" s="180"/>
      <c r="L670" s="39"/>
      <c r="M670" s="181" t="s">
        <v>1</v>
      </c>
      <c r="N670" s="182" t="s">
        <v>38</v>
      </c>
      <c r="O670" s="77"/>
      <c r="P670" s="183">
        <f>O670*H670</f>
        <v>0</v>
      </c>
      <c r="Q670" s="183">
        <v>0</v>
      </c>
      <c r="R670" s="183">
        <f>Q670*H670</f>
        <v>0</v>
      </c>
      <c r="S670" s="183">
        <v>0</v>
      </c>
      <c r="T670" s="184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185" t="s">
        <v>104</v>
      </c>
      <c r="AT670" s="185" t="s">
        <v>191</v>
      </c>
      <c r="AU670" s="185" t="s">
        <v>82</v>
      </c>
      <c r="AY670" s="19" t="s">
        <v>189</v>
      </c>
      <c r="BE670" s="186">
        <f>IF(N670="základní",J670,0)</f>
        <v>0</v>
      </c>
      <c r="BF670" s="186">
        <f>IF(N670="snížená",J670,0)</f>
        <v>0</v>
      </c>
      <c r="BG670" s="186">
        <f>IF(N670="zákl. přenesená",J670,0)</f>
        <v>0</v>
      </c>
      <c r="BH670" s="186">
        <f>IF(N670="sníž. přenesená",J670,0)</f>
        <v>0</v>
      </c>
      <c r="BI670" s="186">
        <f>IF(N670="nulová",J670,0)</f>
        <v>0</v>
      </c>
      <c r="BJ670" s="19" t="s">
        <v>80</v>
      </c>
      <c r="BK670" s="186">
        <f>ROUND(I670*H670,2)</f>
        <v>0</v>
      </c>
      <c r="BL670" s="19" t="s">
        <v>104</v>
      </c>
      <c r="BM670" s="185" t="s">
        <v>958</v>
      </c>
    </row>
    <row r="671" s="2" customFormat="1" ht="33" customHeight="1">
      <c r="A671" s="38"/>
      <c r="B671" s="172"/>
      <c r="C671" s="173" t="s">
        <v>611</v>
      </c>
      <c r="D671" s="173" t="s">
        <v>191</v>
      </c>
      <c r="E671" s="174" t="s">
        <v>959</v>
      </c>
      <c r="F671" s="175" t="s">
        <v>960</v>
      </c>
      <c r="G671" s="176" t="s">
        <v>228</v>
      </c>
      <c r="H671" s="177">
        <v>125</v>
      </c>
      <c r="I671" s="178"/>
      <c r="J671" s="179">
        <f>ROUND(I671*H671,2)</f>
        <v>0</v>
      </c>
      <c r="K671" s="180"/>
      <c r="L671" s="39"/>
      <c r="M671" s="181" t="s">
        <v>1</v>
      </c>
      <c r="N671" s="182" t="s">
        <v>38</v>
      </c>
      <c r="O671" s="77"/>
      <c r="P671" s="183">
        <f>O671*H671</f>
        <v>0</v>
      </c>
      <c r="Q671" s="183">
        <v>0</v>
      </c>
      <c r="R671" s="183">
        <f>Q671*H671</f>
        <v>0</v>
      </c>
      <c r="S671" s="183">
        <v>0</v>
      </c>
      <c r="T671" s="184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185" t="s">
        <v>104</v>
      </c>
      <c r="AT671" s="185" t="s">
        <v>191</v>
      </c>
      <c r="AU671" s="185" t="s">
        <v>82</v>
      </c>
      <c r="AY671" s="19" t="s">
        <v>189</v>
      </c>
      <c r="BE671" s="186">
        <f>IF(N671="základní",J671,0)</f>
        <v>0</v>
      </c>
      <c r="BF671" s="186">
        <f>IF(N671="snížená",J671,0)</f>
        <v>0</v>
      </c>
      <c r="BG671" s="186">
        <f>IF(N671="zákl. přenesená",J671,0)</f>
        <v>0</v>
      </c>
      <c r="BH671" s="186">
        <f>IF(N671="sníž. přenesená",J671,0)</f>
        <v>0</v>
      </c>
      <c r="BI671" s="186">
        <f>IF(N671="nulová",J671,0)</f>
        <v>0</v>
      </c>
      <c r="BJ671" s="19" t="s">
        <v>80</v>
      </c>
      <c r="BK671" s="186">
        <f>ROUND(I671*H671,2)</f>
        <v>0</v>
      </c>
      <c r="BL671" s="19" t="s">
        <v>104</v>
      </c>
      <c r="BM671" s="185" t="s">
        <v>961</v>
      </c>
    </row>
    <row r="672" s="2" customFormat="1" ht="33" customHeight="1">
      <c r="A672" s="38"/>
      <c r="B672" s="172"/>
      <c r="C672" s="173" t="s">
        <v>962</v>
      </c>
      <c r="D672" s="173" t="s">
        <v>191</v>
      </c>
      <c r="E672" s="174" t="s">
        <v>963</v>
      </c>
      <c r="F672" s="175" t="s">
        <v>964</v>
      </c>
      <c r="G672" s="176" t="s">
        <v>228</v>
      </c>
      <c r="H672" s="177">
        <v>174.976</v>
      </c>
      <c r="I672" s="178"/>
      <c r="J672" s="179">
        <f>ROUND(I672*H672,2)</f>
        <v>0</v>
      </c>
      <c r="K672" s="180"/>
      <c r="L672" s="39"/>
      <c r="M672" s="181" t="s">
        <v>1</v>
      </c>
      <c r="N672" s="182" t="s">
        <v>38</v>
      </c>
      <c r="O672" s="77"/>
      <c r="P672" s="183">
        <f>O672*H672</f>
        <v>0</v>
      </c>
      <c r="Q672" s="183">
        <v>0</v>
      </c>
      <c r="R672" s="183">
        <f>Q672*H672</f>
        <v>0</v>
      </c>
      <c r="S672" s="183">
        <v>0</v>
      </c>
      <c r="T672" s="184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185" t="s">
        <v>104</v>
      </c>
      <c r="AT672" s="185" t="s">
        <v>191</v>
      </c>
      <c r="AU672" s="185" t="s">
        <v>82</v>
      </c>
      <c r="AY672" s="19" t="s">
        <v>189</v>
      </c>
      <c r="BE672" s="186">
        <f>IF(N672="základní",J672,0)</f>
        <v>0</v>
      </c>
      <c r="BF672" s="186">
        <f>IF(N672="snížená",J672,0)</f>
        <v>0</v>
      </c>
      <c r="BG672" s="186">
        <f>IF(N672="zákl. přenesená",J672,0)</f>
        <v>0</v>
      </c>
      <c r="BH672" s="186">
        <f>IF(N672="sníž. přenesená",J672,0)</f>
        <v>0</v>
      </c>
      <c r="BI672" s="186">
        <f>IF(N672="nulová",J672,0)</f>
        <v>0</v>
      </c>
      <c r="BJ672" s="19" t="s">
        <v>80</v>
      </c>
      <c r="BK672" s="186">
        <f>ROUND(I672*H672,2)</f>
        <v>0</v>
      </c>
      <c r="BL672" s="19" t="s">
        <v>104</v>
      </c>
      <c r="BM672" s="185" t="s">
        <v>965</v>
      </c>
    </row>
    <row r="673" s="14" customFormat="1">
      <c r="A673" s="14"/>
      <c r="B673" s="195"/>
      <c r="C673" s="14"/>
      <c r="D673" s="188" t="s">
        <v>195</v>
      </c>
      <c r="E673" s="196" t="s">
        <v>1</v>
      </c>
      <c r="F673" s="197" t="s">
        <v>966</v>
      </c>
      <c r="G673" s="14"/>
      <c r="H673" s="198">
        <v>174.976</v>
      </c>
      <c r="I673" s="199"/>
      <c r="J673" s="14"/>
      <c r="K673" s="14"/>
      <c r="L673" s="195"/>
      <c r="M673" s="200"/>
      <c r="N673" s="201"/>
      <c r="O673" s="201"/>
      <c r="P673" s="201"/>
      <c r="Q673" s="201"/>
      <c r="R673" s="201"/>
      <c r="S673" s="201"/>
      <c r="T673" s="202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196" t="s">
        <v>195</v>
      </c>
      <c r="AU673" s="196" t="s">
        <v>82</v>
      </c>
      <c r="AV673" s="14" t="s">
        <v>82</v>
      </c>
      <c r="AW673" s="14" t="s">
        <v>30</v>
      </c>
      <c r="AX673" s="14" t="s">
        <v>73</v>
      </c>
      <c r="AY673" s="196" t="s">
        <v>189</v>
      </c>
    </row>
    <row r="674" s="15" customFormat="1">
      <c r="A674" s="15"/>
      <c r="B674" s="203"/>
      <c r="C674" s="15"/>
      <c r="D674" s="188" t="s">
        <v>195</v>
      </c>
      <c r="E674" s="204" t="s">
        <v>1</v>
      </c>
      <c r="F674" s="205" t="s">
        <v>200</v>
      </c>
      <c r="G674" s="15"/>
      <c r="H674" s="206">
        <v>174.976</v>
      </c>
      <c r="I674" s="207"/>
      <c r="J674" s="15"/>
      <c r="K674" s="15"/>
      <c r="L674" s="203"/>
      <c r="M674" s="208"/>
      <c r="N674" s="209"/>
      <c r="O674" s="209"/>
      <c r="P674" s="209"/>
      <c r="Q674" s="209"/>
      <c r="R674" s="209"/>
      <c r="S674" s="209"/>
      <c r="T674" s="210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04" t="s">
        <v>195</v>
      </c>
      <c r="AU674" s="204" t="s">
        <v>82</v>
      </c>
      <c r="AV674" s="15" t="s">
        <v>104</v>
      </c>
      <c r="AW674" s="15" t="s">
        <v>30</v>
      </c>
      <c r="AX674" s="15" t="s">
        <v>80</v>
      </c>
      <c r="AY674" s="204" t="s">
        <v>189</v>
      </c>
    </row>
    <row r="675" s="2" customFormat="1" ht="24.15" customHeight="1">
      <c r="A675" s="38"/>
      <c r="B675" s="172"/>
      <c r="C675" s="173" t="s">
        <v>967</v>
      </c>
      <c r="D675" s="173" t="s">
        <v>191</v>
      </c>
      <c r="E675" s="174" t="s">
        <v>968</v>
      </c>
      <c r="F675" s="175" t="s">
        <v>969</v>
      </c>
      <c r="G675" s="176" t="s">
        <v>228</v>
      </c>
      <c r="H675" s="177">
        <v>12.800000000000001</v>
      </c>
      <c r="I675" s="178"/>
      <c r="J675" s="179">
        <f>ROUND(I675*H675,2)</f>
        <v>0</v>
      </c>
      <c r="K675" s="180"/>
      <c r="L675" s="39"/>
      <c r="M675" s="181" t="s">
        <v>1</v>
      </c>
      <c r="N675" s="182" t="s">
        <v>38</v>
      </c>
      <c r="O675" s="77"/>
      <c r="P675" s="183">
        <f>O675*H675</f>
        <v>0</v>
      </c>
      <c r="Q675" s="183">
        <v>0.00097000000000000005</v>
      </c>
      <c r="R675" s="183">
        <f>Q675*H675</f>
        <v>0.012416000000000002</v>
      </c>
      <c r="S675" s="183">
        <v>0.0043</v>
      </c>
      <c r="T675" s="184">
        <f>S675*H675</f>
        <v>0.055040000000000006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185" t="s">
        <v>104</v>
      </c>
      <c r="AT675" s="185" t="s">
        <v>191</v>
      </c>
      <c r="AU675" s="185" t="s">
        <v>82</v>
      </c>
      <c r="AY675" s="19" t="s">
        <v>189</v>
      </c>
      <c r="BE675" s="186">
        <f>IF(N675="základní",J675,0)</f>
        <v>0</v>
      </c>
      <c r="BF675" s="186">
        <f>IF(N675="snížená",J675,0)</f>
        <v>0</v>
      </c>
      <c r="BG675" s="186">
        <f>IF(N675="zákl. přenesená",J675,0)</f>
        <v>0</v>
      </c>
      <c r="BH675" s="186">
        <f>IF(N675="sníž. přenesená",J675,0)</f>
        <v>0</v>
      </c>
      <c r="BI675" s="186">
        <f>IF(N675="nulová",J675,0)</f>
        <v>0</v>
      </c>
      <c r="BJ675" s="19" t="s">
        <v>80</v>
      </c>
      <c r="BK675" s="186">
        <f>ROUND(I675*H675,2)</f>
        <v>0</v>
      </c>
      <c r="BL675" s="19" t="s">
        <v>104</v>
      </c>
      <c r="BM675" s="185" t="s">
        <v>970</v>
      </c>
    </row>
    <row r="676" s="13" customFormat="1">
      <c r="A676" s="13"/>
      <c r="B676" s="187"/>
      <c r="C676" s="13"/>
      <c r="D676" s="188" t="s">
        <v>195</v>
      </c>
      <c r="E676" s="189" t="s">
        <v>1</v>
      </c>
      <c r="F676" s="190" t="s">
        <v>971</v>
      </c>
      <c r="G676" s="13"/>
      <c r="H676" s="189" t="s">
        <v>1</v>
      </c>
      <c r="I676" s="191"/>
      <c r="J676" s="13"/>
      <c r="K676" s="13"/>
      <c r="L676" s="187"/>
      <c r="M676" s="192"/>
      <c r="N676" s="193"/>
      <c r="O676" s="193"/>
      <c r="P676" s="193"/>
      <c r="Q676" s="193"/>
      <c r="R676" s="193"/>
      <c r="S676" s="193"/>
      <c r="T676" s="19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89" t="s">
        <v>195</v>
      </c>
      <c r="AU676" s="189" t="s">
        <v>82</v>
      </c>
      <c r="AV676" s="13" t="s">
        <v>80</v>
      </c>
      <c r="AW676" s="13" t="s">
        <v>30</v>
      </c>
      <c r="AX676" s="13" t="s">
        <v>73</v>
      </c>
      <c r="AY676" s="189" t="s">
        <v>189</v>
      </c>
    </row>
    <row r="677" s="14" customFormat="1">
      <c r="A677" s="14"/>
      <c r="B677" s="195"/>
      <c r="C677" s="14"/>
      <c r="D677" s="188" t="s">
        <v>195</v>
      </c>
      <c r="E677" s="196" t="s">
        <v>1</v>
      </c>
      <c r="F677" s="197" t="s">
        <v>972</v>
      </c>
      <c r="G677" s="14"/>
      <c r="H677" s="198">
        <v>12.800000000000001</v>
      </c>
      <c r="I677" s="199"/>
      <c r="J677" s="14"/>
      <c r="K677" s="14"/>
      <c r="L677" s="195"/>
      <c r="M677" s="200"/>
      <c r="N677" s="201"/>
      <c r="O677" s="201"/>
      <c r="P677" s="201"/>
      <c r="Q677" s="201"/>
      <c r="R677" s="201"/>
      <c r="S677" s="201"/>
      <c r="T677" s="202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196" t="s">
        <v>195</v>
      </c>
      <c r="AU677" s="196" t="s">
        <v>82</v>
      </c>
      <c r="AV677" s="14" t="s">
        <v>82</v>
      </c>
      <c r="AW677" s="14" t="s">
        <v>30</v>
      </c>
      <c r="AX677" s="14" t="s">
        <v>80</v>
      </c>
      <c r="AY677" s="196" t="s">
        <v>189</v>
      </c>
    </row>
    <row r="678" s="12" customFormat="1" ht="22.8" customHeight="1">
      <c r="A678" s="12"/>
      <c r="B678" s="159"/>
      <c r="C678" s="12"/>
      <c r="D678" s="160" t="s">
        <v>72</v>
      </c>
      <c r="E678" s="170" t="s">
        <v>973</v>
      </c>
      <c r="F678" s="170" t="s">
        <v>974</v>
      </c>
      <c r="G678" s="12"/>
      <c r="H678" s="12"/>
      <c r="I678" s="162"/>
      <c r="J678" s="171">
        <f>BK678</f>
        <v>0</v>
      </c>
      <c r="K678" s="12"/>
      <c r="L678" s="159"/>
      <c r="M678" s="164"/>
      <c r="N678" s="165"/>
      <c r="O678" s="165"/>
      <c r="P678" s="166">
        <f>P679</f>
        <v>0</v>
      </c>
      <c r="Q678" s="165"/>
      <c r="R678" s="166">
        <f>R679</f>
        <v>0</v>
      </c>
      <c r="S678" s="165"/>
      <c r="T678" s="167">
        <f>T679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160" t="s">
        <v>80</v>
      </c>
      <c r="AT678" s="168" t="s">
        <v>72</v>
      </c>
      <c r="AU678" s="168" t="s">
        <v>80</v>
      </c>
      <c r="AY678" s="160" t="s">
        <v>189</v>
      </c>
      <c r="BK678" s="169">
        <f>BK679</f>
        <v>0</v>
      </c>
    </row>
    <row r="679" s="2" customFormat="1" ht="62.7" customHeight="1">
      <c r="A679" s="38"/>
      <c r="B679" s="172"/>
      <c r="C679" s="173" t="s">
        <v>615</v>
      </c>
      <c r="D679" s="173" t="s">
        <v>191</v>
      </c>
      <c r="E679" s="174" t="s">
        <v>975</v>
      </c>
      <c r="F679" s="175" t="s">
        <v>976</v>
      </c>
      <c r="G679" s="176" t="s">
        <v>212</v>
      </c>
      <c r="H679" s="177">
        <v>2533.558</v>
      </c>
      <c r="I679" s="178"/>
      <c r="J679" s="179">
        <f>ROUND(I679*H679,2)</f>
        <v>0</v>
      </c>
      <c r="K679" s="180"/>
      <c r="L679" s="39"/>
      <c r="M679" s="181" t="s">
        <v>1</v>
      </c>
      <c r="N679" s="182" t="s">
        <v>38</v>
      </c>
      <c r="O679" s="77"/>
      <c r="P679" s="183">
        <f>O679*H679</f>
        <v>0</v>
      </c>
      <c r="Q679" s="183">
        <v>0</v>
      </c>
      <c r="R679" s="183">
        <f>Q679*H679</f>
        <v>0</v>
      </c>
      <c r="S679" s="183">
        <v>0</v>
      </c>
      <c r="T679" s="184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185" t="s">
        <v>104</v>
      </c>
      <c r="AT679" s="185" t="s">
        <v>191</v>
      </c>
      <c r="AU679" s="185" t="s">
        <v>82</v>
      </c>
      <c r="AY679" s="19" t="s">
        <v>189</v>
      </c>
      <c r="BE679" s="186">
        <f>IF(N679="základní",J679,0)</f>
        <v>0</v>
      </c>
      <c r="BF679" s="186">
        <f>IF(N679="snížená",J679,0)</f>
        <v>0</v>
      </c>
      <c r="BG679" s="186">
        <f>IF(N679="zákl. přenesená",J679,0)</f>
        <v>0</v>
      </c>
      <c r="BH679" s="186">
        <f>IF(N679="sníž. přenesená",J679,0)</f>
        <v>0</v>
      </c>
      <c r="BI679" s="186">
        <f>IF(N679="nulová",J679,0)</f>
        <v>0</v>
      </c>
      <c r="BJ679" s="19" t="s">
        <v>80</v>
      </c>
      <c r="BK679" s="186">
        <f>ROUND(I679*H679,2)</f>
        <v>0</v>
      </c>
      <c r="BL679" s="19" t="s">
        <v>104</v>
      </c>
      <c r="BM679" s="185" t="s">
        <v>977</v>
      </c>
    </row>
    <row r="680" s="12" customFormat="1" ht="25.92" customHeight="1">
      <c r="A680" s="12"/>
      <c r="B680" s="159"/>
      <c r="C680" s="12"/>
      <c r="D680" s="160" t="s">
        <v>72</v>
      </c>
      <c r="E680" s="161" t="s">
        <v>978</v>
      </c>
      <c r="F680" s="161" t="s">
        <v>979</v>
      </c>
      <c r="G680" s="12"/>
      <c r="H680" s="12"/>
      <c r="I680" s="162"/>
      <c r="J680" s="163">
        <f>BK680</f>
        <v>0</v>
      </c>
      <c r="K680" s="12"/>
      <c r="L680" s="159"/>
      <c r="M680" s="164"/>
      <c r="N680" s="165"/>
      <c r="O680" s="165"/>
      <c r="P680" s="166">
        <f>P681+P750+P829+P917+P926+P928+P982+P1012+P1094+P1103+P1139+P1188+P1235+P1271+P1290+P1318+P1329</f>
        <v>0</v>
      </c>
      <c r="Q680" s="165"/>
      <c r="R680" s="166">
        <f>R681+R750+R829+R917+R926+R928+R982+R1012+R1094+R1103+R1139+R1188+R1235+R1271+R1290+R1318+R1329</f>
        <v>0</v>
      </c>
      <c r="S680" s="165"/>
      <c r="T680" s="167">
        <f>T681+T750+T829+T917+T926+T928+T982+T1012+T1094+T1103+T1139+T1188+T1235+T1271+T1290+T1318+T1329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160" t="s">
        <v>82</v>
      </c>
      <c r="AT680" s="168" t="s">
        <v>72</v>
      </c>
      <c r="AU680" s="168" t="s">
        <v>73</v>
      </c>
      <c r="AY680" s="160" t="s">
        <v>189</v>
      </c>
      <c r="BK680" s="169">
        <f>BK681+BK750+BK829+BK917+BK926+BK928+BK982+BK1012+BK1094+BK1103+BK1139+BK1188+BK1235+BK1271+BK1290+BK1318+BK1329</f>
        <v>0</v>
      </c>
    </row>
    <row r="681" s="12" customFormat="1" ht="22.8" customHeight="1">
      <c r="A681" s="12"/>
      <c r="B681" s="159"/>
      <c r="C681" s="12"/>
      <c r="D681" s="160" t="s">
        <v>72</v>
      </c>
      <c r="E681" s="170" t="s">
        <v>980</v>
      </c>
      <c r="F681" s="170" t="s">
        <v>981</v>
      </c>
      <c r="G681" s="12"/>
      <c r="H681" s="12"/>
      <c r="I681" s="162"/>
      <c r="J681" s="171">
        <f>BK681</f>
        <v>0</v>
      </c>
      <c r="K681" s="12"/>
      <c r="L681" s="159"/>
      <c r="M681" s="164"/>
      <c r="N681" s="165"/>
      <c r="O681" s="165"/>
      <c r="P681" s="166">
        <f>SUM(P682:P749)</f>
        <v>0</v>
      </c>
      <c r="Q681" s="165"/>
      <c r="R681" s="166">
        <f>SUM(R682:R749)</f>
        <v>0</v>
      </c>
      <c r="S681" s="165"/>
      <c r="T681" s="167">
        <f>SUM(T682:T749)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160" t="s">
        <v>82</v>
      </c>
      <c r="AT681" s="168" t="s">
        <v>72</v>
      </c>
      <c r="AU681" s="168" t="s">
        <v>80</v>
      </c>
      <c r="AY681" s="160" t="s">
        <v>189</v>
      </c>
      <c r="BK681" s="169">
        <f>SUM(BK682:BK749)</f>
        <v>0</v>
      </c>
    </row>
    <row r="682" s="2" customFormat="1" ht="37.8" customHeight="1">
      <c r="A682" s="38"/>
      <c r="B682" s="172"/>
      <c r="C682" s="173" t="s">
        <v>982</v>
      </c>
      <c r="D682" s="173" t="s">
        <v>191</v>
      </c>
      <c r="E682" s="174" t="s">
        <v>983</v>
      </c>
      <c r="F682" s="175" t="s">
        <v>984</v>
      </c>
      <c r="G682" s="176" t="s">
        <v>223</v>
      </c>
      <c r="H682" s="177">
        <v>508.48200000000003</v>
      </c>
      <c r="I682" s="178"/>
      <c r="J682" s="179">
        <f>ROUND(I682*H682,2)</f>
        <v>0</v>
      </c>
      <c r="K682" s="180"/>
      <c r="L682" s="39"/>
      <c r="M682" s="181" t="s">
        <v>1</v>
      </c>
      <c r="N682" s="182" t="s">
        <v>38</v>
      </c>
      <c r="O682" s="77"/>
      <c r="P682" s="183">
        <f>O682*H682</f>
        <v>0</v>
      </c>
      <c r="Q682" s="183">
        <v>0</v>
      </c>
      <c r="R682" s="183">
        <f>Q682*H682</f>
        <v>0</v>
      </c>
      <c r="S682" s="183">
        <v>0</v>
      </c>
      <c r="T682" s="184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185" t="s">
        <v>233</v>
      </c>
      <c r="AT682" s="185" t="s">
        <v>191</v>
      </c>
      <c r="AU682" s="185" t="s">
        <v>82</v>
      </c>
      <c r="AY682" s="19" t="s">
        <v>189</v>
      </c>
      <c r="BE682" s="186">
        <f>IF(N682="základní",J682,0)</f>
        <v>0</v>
      </c>
      <c r="BF682" s="186">
        <f>IF(N682="snížená",J682,0)</f>
        <v>0</v>
      </c>
      <c r="BG682" s="186">
        <f>IF(N682="zákl. přenesená",J682,0)</f>
        <v>0</v>
      </c>
      <c r="BH682" s="186">
        <f>IF(N682="sníž. přenesená",J682,0)</f>
        <v>0</v>
      </c>
      <c r="BI682" s="186">
        <f>IF(N682="nulová",J682,0)</f>
        <v>0</v>
      </c>
      <c r="BJ682" s="19" t="s">
        <v>80</v>
      </c>
      <c r="BK682" s="186">
        <f>ROUND(I682*H682,2)</f>
        <v>0</v>
      </c>
      <c r="BL682" s="19" t="s">
        <v>233</v>
      </c>
      <c r="BM682" s="185" t="s">
        <v>985</v>
      </c>
    </row>
    <row r="683" s="14" customFormat="1">
      <c r="A683" s="14"/>
      <c r="B683" s="195"/>
      <c r="C683" s="14"/>
      <c r="D683" s="188" t="s">
        <v>195</v>
      </c>
      <c r="E683" s="196" t="s">
        <v>1</v>
      </c>
      <c r="F683" s="197" t="s">
        <v>764</v>
      </c>
      <c r="G683" s="14"/>
      <c r="H683" s="198">
        <v>508.48200000000003</v>
      </c>
      <c r="I683" s="199"/>
      <c r="J683" s="14"/>
      <c r="K683" s="14"/>
      <c r="L683" s="195"/>
      <c r="M683" s="200"/>
      <c r="N683" s="201"/>
      <c r="O683" s="201"/>
      <c r="P683" s="201"/>
      <c r="Q683" s="201"/>
      <c r="R683" s="201"/>
      <c r="S683" s="201"/>
      <c r="T683" s="20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196" t="s">
        <v>195</v>
      </c>
      <c r="AU683" s="196" t="s">
        <v>82</v>
      </c>
      <c r="AV683" s="14" t="s">
        <v>82</v>
      </c>
      <c r="AW683" s="14" t="s">
        <v>30</v>
      </c>
      <c r="AX683" s="14" t="s">
        <v>73</v>
      </c>
      <c r="AY683" s="196" t="s">
        <v>189</v>
      </c>
    </row>
    <row r="684" s="15" customFormat="1">
      <c r="A684" s="15"/>
      <c r="B684" s="203"/>
      <c r="C684" s="15"/>
      <c r="D684" s="188" t="s">
        <v>195</v>
      </c>
      <c r="E684" s="204" t="s">
        <v>1</v>
      </c>
      <c r="F684" s="205" t="s">
        <v>200</v>
      </c>
      <c r="G684" s="15"/>
      <c r="H684" s="206">
        <v>508.48200000000003</v>
      </c>
      <c r="I684" s="207"/>
      <c r="J684" s="15"/>
      <c r="K684" s="15"/>
      <c r="L684" s="203"/>
      <c r="M684" s="208"/>
      <c r="N684" s="209"/>
      <c r="O684" s="209"/>
      <c r="P684" s="209"/>
      <c r="Q684" s="209"/>
      <c r="R684" s="209"/>
      <c r="S684" s="209"/>
      <c r="T684" s="210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04" t="s">
        <v>195</v>
      </c>
      <c r="AU684" s="204" t="s">
        <v>82</v>
      </c>
      <c r="AV684" s="15" t="s">
        <v>104</v>
      </c>
      <c r="AW684" s="15" t="s">
        <v>30</v>
      </c>
      <c r="AX684" s="15" t="s">
        <v>80</v>
      </c>
      <c r="AY684" s="204" t="s">
        <v>189</v>
      </c>
    </row>
    <row r="685" s="2" customFormat="1" ht="16.5" customHeight="1">
      <c r="A685" s="38"/>
      <c r="B685" s="172"/>
      <c r="C685" s="219" t="s">
        <v>624</v>
      </c>
      <c r="D685" s="219" t="s">
        <v>874</v>
      </c>
      <c r="E685" s="220" t="s">
        <v>986</v>
      </c>
      <c r="F685" s="221" t="s">
        <v>987</v>
      </c>
      <c r="G685" s="222" t="s">
        <v>988</v>
      </c>
      <c r="H685" s="223">
        <v>162.714</v>
      </c>
      <c r="I685" s="224"/>
      <c r="J685" s="225">
        <f>ROUND(I685*H685,2)</f>
        <v>0</v>
      </c>
      <c r="K685" s="226"/>
      <c r="L685" s="227"/>
      <c r="M685" s="228" t="s">
        <v>1</v>
      </c>
      <c r="N685" s="229" t="s">
        <v>38</v>
      </c>
      <c r="O685" s="77"/>
      <c r="P685" s="183">
        <f>O685*H685</f>
        <v>0</v>
      </c>
      <c r="Q685" s="183">
        <v>0</v>
      </c>
      <c r="R685" s="183">
        <f>Q685*H685</f>
        <v>0</v>
      </c>
      <c r="S685" s="183">
        <v>0</v>
      </c>
      <c r="T685" s="184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185" t="s">
        <v>281</v>
      </c>
      <c r="AT685" s="185" t="s">
        <v>874</v>
      </c>
      <c r="AU685" s="185" t="s">
        <v>82</v>
      </c>
      <c r="AY685" s="19" t="s">
        <v>189</v>
      </c>
      <c r="BE685" s="186">
        <f>IF(N685="základní",J685,0)</f>
        <v>0</v>
      </c>
      <c r="BF685" s="186">
        <f>IF(N685="snížená",J685,0)</f>
        <v>0</v>
      </c>
      <c r="BG685" s="186">
        <f>IF(N685="zákl. přenesená",J685,0)</f>
        <v>0</v>
      </c>
      <c r="BH685" s="186">
        <f>IF(N685="sníž. přenesená",J685,0)</f>
        <v>0</v>
      </c>
      <c r="BI685" s="186">
        <f>IF(N685="nulová",J685,0)</f>
        <v>0</v>
      </c>
      <c r="BJ685" s="19" t="s">
        <v>80</v>
      </c>
      <c r="BK685" s="186">
        <f>ROUND(I685*H685,2)</f>
        <v>0</v>
      </c>
      <c r="BL685" s="19" t="s">
        <v>233</v>
      </c>
      <c r="BM685" s="185" t="s">
        <v>989</v>
      </c>
    </row>
    <row r="686" s="14" customFormat="1">
      <c r="A686" s="14"/>
      <c r="B686" s="195"/>
      <c r="C686" s="14"/>
      <c r="D686" s="188" t="s">
        <v>195</v>
      </c>
      <c r="E686" s="196" t="s">
        <v>1</v>
      </c>
      <c r="F686" s="197" t="s">
        <v>990</v>
      </c>
      <c r="G686" s="14"/>
      <c r="H686" s="198">
        <v>162.714</v>
      </c>
      <c r="I686" s="199"/>
      <c r="J686" s="14"/>
      <c r="K686" s="14"/>
      <c r="L686" s="195"/>
      <c r="M686" s="200"/>
      <c r="N686" s="201"/>
      <c r="O686" s="201"/>
      <c r="P686" s="201"/>
      <c r="Q686" s="201"/>
      <c r="R686" s="201"/>
      <c r="S686" s="201"/>
      <c r="T686" s="20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196" t="s">
        <v>195</v>
      </c>
      <c r="AU686" s="196" t="s">
        <v>82</v>
      </c>
      <c r="AV686" s="14" t="s">
        <v>82</v>
      </c>
      <c r="AW686" s="14" t="s">
        <v>30</v>
      </c>
      <c r="AX686" s="14" t="s">
        <v>73</v>
      </c>
      <c r="AY686" s="196" t="s">
        <v>189</v>
      </c>
    </row>
    <row r="687" s="15" customFormat="1">
      <c r="A687" s="15"/>
      <c r="B687" s="203"/>
      <c r="C687" s="15"/>
      <c r="D687" s="188" t="s">
        <v>195</v>
      </c>
      <c r="E687" s="204" t="s">
        <v>1</v>
      </c>
      <c r="F687" s="205" t="s">
        <v>200</v>
      </c>
      <c r="G687" s="15"/>
      <c r="H687" s="206">
        <v>162.714</v>
      </c>
      <c r="I687" s="207"/>
      <c r="J687" s="15"/>
      <c r="K687" s="15"/>
      <c r="L687" s="203"/>
      <c r="M687" s="208"/>
      <c r="N687" s="209"/>
      <c r="O687" s="209"/>
      <c r="P687" s="209"/>
      <c r="Q687" s="209"/>
      <c r="R687" s="209"/>
      <c r="S687" s="209"/>
      <c r="T687" s="210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04" t="s">
        <v>195</v>
      </c>
      <c r="AU687" s="204" t="s">
        <v>82</v>
      </c>
      <c r="AV687" s="15" t="s">
        <v>104</v>
      </c>
      <c r="AW687" s="15" t="s">
        <v>30</v>
      </c>
      <c r="AX687" s="15" t="s">
        <v>80</v>
      </c>
      <c r="AY687" s="204" t="s">
        <v>189</v>
      </c>
    </row>
    <row r="688" s="2" customFormat="1" ht="33" customHeight="1">
      <c r="A688" s="38"/>
      <c r="B688" s="172"/>
      <c r="C688" s="173" t="s">
        <v>991</v>
      </c>
      <c r="D688" s="173" t="s">
        <v>191</v>
      </c>
      <c r="E688" s="174" t="s">
        <v>992</v>
      </c>
      <c r="F688" s="175" t="s">
        <v>993</v>
      </c>
      <c r="G688" s="176" t="s">
        <v>223</v>
      </c>
      <c r="H688" s="177">
        <v>110.559</v>
      </c>
      <c r="I688" s="178"/>
      <c r="J688" s="179">
        <f>ROUND(I688*H688,2)</f>
        <v>0</v>
      </c>
      <c r="K688" s="180"/>
      <c r="L688" s="39"/>
      <c r="M688" s="181" t="s">
        <v>1</v>
      </c>
      <c r="N688" s="182" t="s">
        <v>38</v>
      </c>
      <c r="O688" s="77"/>
      <c r="P688" s="183">
        <f>O688*H688</f>
        <v>0</v>
      </c>
      <c r="Q688" s="183">
        <v>0</v>
      </c>
      <c r="R688" s="183">
        <f>Q688*H688</f>
        <v>0</v>
      </c>
      <c r="S688" s="183">
        <v>0</v>
      </c>
      <c r="T688" s="184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185" t="s">
        <v>233</v>
      </c>
      <c r="AT688" s="185" t="s">
        <v>191</v>
      </c>
      <c r="AU688" s="185" t="s">
        <v>82</v>
      </c>
      <c r="AY688" s="19" t="s">
        <v>189</v>
      </c>
      <c r="BE688" s="186">
        <f>IF(N688="základní",J688,0)</f>
        <v>0</v>
      </c>
      <c r="BF688" s="186">
        <f>IF(N688="snížená",J688,0)</f>
        <v>0</v>
      </c>
      <c r="BG688" s="186">
        <f>IF(N688="zákl. přenesená",J688,0)</f>
        <v>0</v>
      </c>
      <c r="BH688" s="186">
        <f>IF(N688="sníž. přenesená",J688,0)</f>
        <v>0</v>
      </c>
      <c r="BI688" s="186">
        <f>IF(N688="nulová",J688,0)</f>
        <v>0</v>
      </c>
      <c r="BJ688" s="19" t="s">
        <v>80</v>
      </c>
      <c r="BK688" s="186">
        <f>ROUND(I688*H688,2)</f>
        <v>0</v>
      </c>
      <c r="BL688" s="19" t="s">
        <v>233</v>
      </c>
      <c r="BM688" s="185" t="s">
        <v>994</v>
      </c>
    </row>
    <row r="689" s="14" customFormat="1">
      <c r="A689" s="14"/>
      <c r="B689" s="195"/>
      <c r="C689" s="14"/>
      <c r="D689" s="188" t="s">
        <v>195</v>
      </c>
      <c r="E689" s="196" t="s">
        <v>1</v>
      </c>
      <c r="F689" s="197" t="s">
        <v>995</v>
      </c>
      <c r="G689" s="14"/>
      <c r="H689" s="198">
        <v>97.278999999999996</v>
      </c>
      <c r="I689" s="199"/>
      <c r="J689" s="14"/>
      <c r="K689" s="14"/>
      <c r="L689" s="195"/>
      <c r="M689" s="200"/>
      <c r="N689" s="201"/>
      <c r="O689" s="201"/>
      <c r="P689" s="201"/>
      <c r="Q689" s="201"/>
      <c r="R689" s="201"/>
      <c r="S689" s="201"/>
      <c r="T689" s="202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196" t="s">
        <v>195</v>
      </c>
      <c r="AU689" s="196" t="s">
        <v>82</v>
      </c>
      <c r="AV689" s="14" t="s">
        <v>82</v>
      </c>
      <c r="AW689" s="14" t="s">
        <v>30</v>
      </c>
      <c r="AX689" s="14" t="s">
        <v>73</v>
      </c>
      <c r="AY689" s="196" t="s">
        <v>189</v>
      </c>
    </row>
    <row r="690" s="14" customFormat="1">
      <c r="A690" s="14"/>
      <c r="B690" s="195"/>
      <c r="C690" s="14"/>
      <c r="D690" s="188" t="s">
        <v>195</v>
      </c>
      <c r="E690" s="196" t="s">
        <v>1</v>
      </c>
      <c r="F690" s="197" t="s">
        <v>996</v>
      </c>
      <c r="G690" s="14"/>
      <c r="H690" s="198">
        <v>13.279999999999999</v>
      </c>
      <c r="I690" s="199"/>
      <c r="J690" s="14"/>
      <c r="K690" s="14"/>
      <c r="L690" s="195"/>
      <c r="M690" s="200"/>
      <c r="N690" s="201"/>
      <c r="O690" s="201"/>
      <c r="P690" s="201"/>
      <c r="Q690" s="201"/>
      <c r="R690" s="201"/>
      <c r="S690" s="201"/>
      <c r="T690" s="20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196" t="s">
        <v>195</v>
      </c>
      <c r="AU690" s="196" t="s">
        <v>82</v>
      </c>
      <c r="AV690" s="14" t="s">
        <v>82</v>
      </c>
      <c r="AW690" s="14" t="s">
        <v>30</v>
      </c>
      <c r="AX690" s="14" t="s">
        <v>73</v>
      </c>
      <c r="AY690" s="196" t="s">
        <v>189</v>
      </c>
    </row>
    <row r="691" s="15" customFormat="1">
      <c r="A691" s="15"/>
      <c r="B691" s="203"/>
      <c r="C691" s="15"/>
      <c r="D691" s="188" t="s">
        <v>195</v>
      </c>
      <c r="E691" s="204" t="s">
        <v>1</v>
      </c>
      <c r="F691" s="205" t="s">
        <v>200</v>
      </c>
      <c r="G691" s="15"/>
      <c r="H691" s="206">
        <v>110.559</v>
      </c>
      <c r="I691" s="207"/>
      <c r="J691" s="15"/>
      <c r="K691" s="15"/>
      <c r="L691" s="203"/>
      <c r="M691" s="208"/>
      <c r="N691" s="209"/>
      <c r="O691" s="209"/>
      <c r="P691" s="209"/>
      <c r="Q691" s="209"/>
      <c r="R691" s="209"/>
      <c r="S691" s="209"/>
      <c r="T691" s="210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04" t="s">
        <v>195</v>
      </c>
      <c r="AU691" s="204" t="s">
        <v>82</v>
      </c>
      <c r="AV691" s="15" t="s">
        <v>104</v>
      </c>
      <c r="AW691" s="15" t="s">
        <v>30</v>
      </c>
      <c r="AX691" s="15" t="s">
        <v>80</v>
      </c>
      <c r="AY691" s="204" t="s">
        <v>189</v>
      </c>
    </row>
    <row r="692" s="2" customFormat="1" ht="16.5" customHeight="1">
      <c r="A692" s="38"/>
      <c r="B692" s="172"/>
      <c r="C692" s="219" t="s">
        <v>628</v>
      </c>
      <c r="D692" s="219" t="s">
        <v>874</v>
      </c>
      <c r="E692" s="220" t="s">
        <v>986</v>
      </c>
      <c r="F692" s="221" t="s">
        <v>987</v>
      </c>
      <c r="G692" s="222" t="s">
        <v>988</v>
      </c>
      <c r="H692" s="223">
        <v>37.590000000000003</v>
      </c>
      <c r="I692" s="224"/>
      <c r="J692" s="225">
        <f>ROUND(I692*H692,2)</f>
        <v>0</v>
      </c>
      <c r="K692" s="226"/>
      <c r="L692" s="227"/>
      <c r="M692" s="228" t="s">
        <v>1</v>
      </c>
      <c r="N692" s="229" t="s">
        <v>38</v>
      </c>
      <c r="O692" s="77"/>
      <c r="P692" s="183">
        <f>O692*H692</f>
        <v>0</v>
      </c>
      <c r="Q692" s="183">
        <v>0</v>
      </c>
      <c r="R692" s="183">
        <f>Q692*H692</f>
        <v>0</v>
      </c>
      <c r="S692" s="183">
        <v>0</v>
      </c>
      <c r="T692" s="184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185" t="s">
        <v>281</v>
      </c>
      <c r="AT692" s="185" t="s">
        <v>874</v>
      </c>
      <c r="AU692" s="185" t="s">
        <v>82</v>
      </c>
      <c r="AY692" s="19" t="s">
        <v>189</v>
      </c>
      <c r="BE692" s="186">
        <f>IF(N692="základní",J692,0)</f>
        <v>0</v>
      </c>
      <c r="BF692" s="186">
        <f>IF(N692="snížená",J692,0)</f>
        <v>0</v>
      </c>
      <c r="BG692" s="186">
        <f>IF(N692="zákl. přenesená",J692,0)</f>
        <v>0</v>
      </c>
      <c r="BH692" s="186">
        <f>IF(N692="sníž. přenesená",J692,0)</f>
        <v>0</v>
      </c>
      <c r="BI692" s="186">
        <f>IF(N692="nulová",J692,0)</f>
        <v>0</v>
      </c>
      <c r="BJ692" s="19" t="s">
        <v>80</v>
      </c>
      <c r="BK692" s="186">
        <f>ROUND(I692*H692,2)</f>
        <v>0</v>
      </c>
      <c r="BL692" s="19" t="s">
        <v>233</v>
      </c>
      <c r="BM692" s="185" t="s">
        <v>997</v>
      </c>
    </row>
    <row r="693" s="14" customFormat="1">
      <c r="A693" s="14"/>
      <c r="B693" s="195"/>
      <c r="C693" s="14"/>
      <c r="D693" s="188" t="s">
        <v>195</v>
      </c>
      <c r="E693" s="196" t="s">
        <v>1</v>
      </c>
      <c r="F693" s="197" t="s">
        <v>998</v>
      </c>
      <c r="G693" s="14"/>
      <c r="H693" s="198">
        <v>37.590000000000003</v>
      </c>
      <c r="I693" s="199"/>
      <c r="J693" s="14"/>
      <c r="K693" s="14"/>
      <c r="L693" s="195"/>
      <c r="M693" s="200"/>
      <c r="N693" s="201"/>
      <c r="O693" s="201"/>
      <c r="P693" s="201"/>
      <c r="Q693" s="201"/>
      <c r="R693" s="201"/>
      <c r="S693" s="201"/>
      <c r="T693" s="202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196" t="s">
        <v>195</v>
      </c>
      <c r="AU693" s="196" t="s">
        <v>82</v>
      </c>
      <c r="AV693" s="14" t="s">
        <v>82</v>
      </c>
      <c r="AW693" s="14" t="s">
        <v>30</v>
      </c>
      <c r="AX693" s="14" t="s">
        <v>73</v>
      </c>
      <c r="AY693" s="196" t="s">
        <v>189</v>
      </c>
    </row>
    <row r="694" s="15" customFormat="1">
      <c r="A694" s="15"/>
      <c r="B694" s="203"/>
      <c r="C694" s="15"/>
      <c r="D694" s="188" t="s">
        <v>195</v>
      </c>
      <c r="E694" s="204" t="s">
        <v>1</v>
      </c>
      <c r="F694" s="205" t="s">
        <v>200</v>
      </c>
      <c r="G694" s="15"/>
      <c r="H694" s="206">
        <v>37.590000000000003</v>
      </c>
      <c r="I694" s="207"/>
      <c r="J694" s="15"/>
      <c r="K694" s="15"/>
      <c r="L694" s="203"/>
      <c r="M694" s="208"/>
      <c r="N694" s="209"/>
      <c r="O694" s="209"/>
      <c r="P694" s="209"/>
      <c r="Q694" s="209"/>
      <c r="R694" s="209"/>
      <c r="S694" s="209"/>
      <c r="T694" s="210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04" t="s">
        <v>195</v>
      </c>
      <c r="AU694" s="204" t="s">
        <v>82</v>
      </c>
      <c r="AV694" s="15" t="s">
        <v>104</v>
      </c>
      <c r="AW694" s="15" t="s">
        <v>30</v>
      </c>
      <c r="AX694" s="15" t="s">
        <v>80</v>
      </c>
      <c r="AY694" s="204" t="s">
        <v>189</v>
      </c>
    </row>
    <row r="695" s="2" customFormat="1" ht="49.05" customHeight="1">
      <c r="A695" s="38"/>
      <c r="B695" s="172"/>
      <c r="C695" s="173" t="s">
        <v>999</v>
      </c>
      <c r="D695" s="173" t="s">
        <v>191</v>
      </c>
      <c r="E695" s="174" t="s">
        <v>1000</v>
      </c>
      <c r="F695" s="175" t="s">
        <v>1001</v>
      </c>
      <c r="G695" s="176" t="s">
        <v>223</v>
      </c>
      <c r="H695" s="177">
        <v>132.31999999999999</v>
      </c>
      <c r="I695" s="178"/>
      <c r="J695" s="179">
        <f>ROUND(I695*H695,2)</f>
        <v>0</v>
      </c>
      <c r="K695" s="180"/>
      <c r="L695" s="39"/>
      <c r="M695" s="181" t="s">
        <v>1</v>
      </c>
      <c r="N695" s="182" t="s">
        <v>38</v>
      </c>
      <c r="O695" s="77"/>
      <c r="P695" s="183">
        <f>O695*H695</f>
        <v>0</v>
      </c>
      <c r="Q695" s="183">
        <v>0</v>
      </c>
      <c r="R695" s="183">
        <f>Q695*H695</f>
        <v>0</v>
      </c>
      <c r="S695" s="183">
        <v>0</v>
      </c>
      <c r="T695" s="184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185" t="s">
        <v>233</v>
      </c>
      <c r="AT695" s="185" t="s">
        <v>191</v>
      </c>
      <c r="AU695" s="185" t="s">
        <v>82</v>
      </c>
      <c r="AY695" s="19" t="s">
        <v>189</v>
      </c>
      <c r="BE695" s="186">
        <f>IF(N695="základní",J695,0)</f>
        <v>0</v>
      </c>
      <c r="BF695" s="186">
        <f>IF(N695="snížená",J695,0)</f>
        <v>0</v>
      </c>
      <c r="BG695" s="186">
        <f>IF(N695="zákl. přenesená",J695,0)</f>
        <v>0</v>
      </c>
      <c r="BH695" s="186">
        <f>IF(N695="sníž. přenesená",J695,0)</f>
        <v>0</v>
      </c>
      <c r="BI695" s="186">
        <f>IF(N695="nulová",J695,0)</f>
        <v>0</v>
      </c>
      <c r="BJ695" s="19" t="s">
        <v>80</v>
      </c>
      <c r="BK695" s="186">
        <f>ROUND(I695*H695,2)</f>
        <v>0</v>
      </c>
      <c r="BL695" s="19" t="s">
        <v>233</v>
      </c>
      <c r="BM695" s="185" t="s">
        <v>1002</v>
      </c>
    </row>
    <row r="696" s="14" customFormat="1">
      <c r="A696" s="14"/>
      <c r="B696" s="195"/>
      <c r="C696" s="14"/>
      <c r="D696" s="188" t="s">
        <v>195</v>
      </c>
      <c r="E696" s="196" t="s">
        <v>1</v>
      </c>
      <c r="F696" s="197" t="s">
        <v>1003</v>
      </c>
      <c r="G696" s="14"/>
      <c r="H696" s="198">
        <v>115.53</v>
      </c>
      <c r="I696" s="199"/>
      <c r="J696" s="14"/>
      <c r="K696" s="14"/>
      <c r="L696" s="195"/>
      <c r="M696" s="200"/>
      <c r="N696" s="201"/>
      <c r="O696" s="201"/>
      <c r="P696" s="201"/>
      <c r="Q696" s="201"/>
      <c r="R696" s="201"/>
      <c r="S696" s="201"/>
      <c r="T696" s="20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196" t="s">
        <v>195</v>
      </c>
      <c r="AU696" s="196" t="s">
        <v>82</v>
      </c>
      <c r="AV696" s="14" t="s">
        <v>82</v>
      </c>
      <c r="AW696" s="14" t="s">
        <v>30</v>
      </c>
      <c r="AX696" s="14" t="s">
        <v>73</v>
      </c>
      <c r="AY696" s="196" t="s">
        <v>189</v>
      </c>
    </row>
    <row r="697" s="14" customFormat="1">
      <c r="A697" s="14"/>
      <c r="B697" s="195"/>
      <c r="C697" s="14"/>
      <c r="D697" s="188" t="s">
        <v>195</v>
      </c>
      <c r="E697" s="196" t="s">
        <v>1</v>
      </c>
      <c r="F697" s="197" t="s">
        <v>1004</v>
      </c>
      <c r="G697" s="14"/>
      <c r="H697" s="198">
        <v>16.789999999999999</v>
      </c>
      <c r="I697" s="199"/>
      <c r="J697" s="14"/>
      <c r="K697" s="14"/>
      <c r="L697" s="195"/>
      <c r="M697" s="200"/>
      <c r="N697" s="201"/>
      <c r="O697" s="201"/>
      <c r="P697" s="201"/>
      <c r="Q697" s="201"/>
      <c r="R697" s="201"/>
      <c r="S697" s="201"/>
      <c r="T697" s="20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196" t="s">
        <v>195</v>
      </c>
      <c r="AU697" s="196" t="s">
        <v>82</v>
      </c>
      <c r="AV697" s="14" t="s">
        <v>82</v>
      </c>
      <c r="AW697" s="14" t="s">
        <v>30</v>
      </c>
      <c r="AX697" s="14" t="s">
        <v>73</v>
      </c>
      <c r="AY697" s="196" t="s">
        <v>189</v>
      </c>
    </row>
    <row r="698" s="15" customFormat="1">
      <c r="A698" s="15"/>
      <c r="B698" s="203"/>
      <c r="C698" s="15"/>
      <c r="D698" s="188" t="s">
        <v>195</v>
      </c>
      <c r="E698" s="204" t="s">
        <v>1</v>
      </c>
      <c r="F698" s="205" t="s">
        <v>200</v>
      </c>
      <c r="G698" s="15"/>
      <c r="H698" s="206">
        <v>132.31999999999999</v>
      </c>
      <c r="I698" s="207"/>
      <c r="J698" s="15"/>
      <c r="K698" s="15"/>
      <c r="L698" s="203"/>
      <c r="M698" s="208"/>
      <c r="N698" s="209"/>
      <c r="O698" s="209"/>
      <c r="P698" s="209"/>
      <c r="Q698" s="209"/>
      <c r="R698" s="209"/>
      <c r="S698" s="209"/>
      <c r="T698" s="210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04" t="s">
        <v>195</v>
      </c>
      <c r="AU698" s="204" t="s">
        <v>82</v>
      </c>
      <c r="AV698" s="15" t="s">
        <v>104</v>
      </c>
      <c r="AW698" s="15" t="s">
        <v>30</v>
      </c>
      <c r="AX698" s="15" t="s">
        <v>80</v>
      </c>
      <c r="AY698" s="204" t="s">
        <v>189</v>
      </c>
    </row>
    <row r="699" s="2" customFormat="1" ht="49.05" customHeight="1">
      <c r="A699" s="38"/>
      <c r="B699" s="172"/>
      <c r="C699" s="173" t="s">
        <v>634</v>
      </c>
      <c r="D699" s="173" t="s">
        <v>191</v>
      </c>
      <c r="E699" s="174" t="s">
        <v>1005</v>
      </c>
      <c r="F699" s="175" t="s">
        <v>1006</v>
      </c>
      <c r="G699" s="176" t="s">
        <v>223</v>
      </c>
      <c r="H699" s="177">
        <v>431.62799999999999</v>
      </c>
      <c r="I699" s="178"/>
      <c r="J699" s="179">
        <f>ROUND(I699*H699,2)</f>
        <v>0</v>
      </c>
      <c r="K699" s="180"/>
      <c r="L699" s="39"/>
      <c r="M699" s="181" t="s">
        <v>1</v>
      </c>
      <c r="N699" s="182" t="s">
        <v>38</v>
      </c>
      <c r="O699" s="77"/>
      <c r="P699" s="183">
        <f>O699*H699</f>
        <v>0</v>
      </c>
      <c r="Q699" s="183">
        <v>0</v>
      </c>
      <c r="R699" s="183">
        <f>Q699*H699</f>
        <v>0</v>
      </c>
      <c r="S699" s="183">
        <v>0</v>
      </c>
      <c r="T699" s="184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185" t="s">
        <v>233</v>
      </c>
      <c r="AT699" s="185" t="s">
        <v>191</v>
      </c>
      <c r="AU699" s="185" t="s">
        <v>82</v>
      </c>
      <c r="AY699" s="19" t="s">
        <v>189</v>
      </c>
      <c r="BE699" s="186">
        <f>IF(N699="základní",J699,0)</f>
        <v>0</v>
      </c>
      <c r="BF699" s="186">
        <f>IF(N699="snížená",J699,0)</f>
        <v>0</v>
      </c>
      <c r="BG699" s="186">
        <f>IF(N699="zákl. přenesená",J699,0)</f>
        <v>0</v>
      </c>
      <c r="BH699" s="186">
        <f>IF(N699="sníž. přenesená",J699,0)</f>
        <v>0</v>
      </c>
      <c r="BI699" s="186">
        <f>IF(N699="nulová",J699,0)</f>
        <v>0</v>
      </c>
      <c r="BJ699" s="19" t="s">
        <v>80</v>
      </c>
      <c r="BK699" s="186">
        <f>ROUND(I699*H699,2)</f>
        <v>0</v>
      </c>
      <c r="BL699" s="19" t="s">
        <v>233</v>
      </c>
      <c r="BM699" s="185" t="s">
        <v>1007</v>
      </c>
    </row>
    <row r="700" s="2" customFormat="1" ht="24.15" customHeight="1">
      <c r="A700" s="38"/>
      <c r="B700" s="172"/>
      <c r="C700" s="173" t="s">
        <v>1008</v>
      </c>
      <c r="D700" s="173" t="s">
        <v>191</v>
      </c>
      <c r="E700" s="174" t="s">
        <v>1009</v>
      </c>
      <c r="F700" s="175" t="s">
        <v>1010</v>
      </c>
      <c r="G700" s="176" t="s">
        <v>223</v>
      </c>
      <c r="H700" s="177">
        <v>1016.9640000000001</v>
      </c>
      <c r="I700" s="178"/>
      <c r="J700" s="179">
        <f>ROUND(I700*H700,2)</f>
        <v>0</v>
      </c>
      <c r="K700" s="180"/>
      <c r="L700" s="39"/>
      <c r="M700" s="181" t="s">
        <v>1</v>
      </c>
      <c r="N700" s="182" t="s">
        <v>38</v>
      </c>
      <c r="O700" s="77"/>
      <c r="P700" s="183">
        <f>O700*H700</f>
        <v>0</v>
      </c>
      <c r="Q700" s="183">
        <v>0</v>
      </c>
      <c r="R700" s="183">
        <f>Q700*H700</f>
        <v>0</v>
      </c>
      <c r="S700" s="183">
        <v>0</v>
      </c>
      <c r="T700" s="184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185" t="s">
        <v>233</v>
      </c>
      <c r="AT700" s="185" t="s">
        <v>191</v>
      </c>
      <c r="AU700" s="185" t="s">
        <v>82</v>
      </c>
      <c r="AY700" s="19" t="s">
        <v>189</v>
      </c>
      <c r="BE700" s="186">
        <f>IF(N700="základní",J700,0)</f>
        <v>0</v>
      </c>
      <c r="BF700" s="186">
        <f>IF(N700="snížená",J700,0)</f>
        <v>0</v>
      </c>
      <c r="BG700" s="186">
        <f>IF(N700="zákl. přenesená",J700,0)</f>
        <v>0</v>
      </c>
      <c r="BH700" s="186">
        <f>IF(N700="sníž. přenesená",J700,0)</f>
        <v>0</v>
      </c>
      <c r="BI700" s="186">
        <f>IF(N700="nulová",J700,0)</f>
        <v>0</v>
      </c>
      <c r="BJ700" s="19" t="s">
        <v>80</v>
      </c>
      <c r="BK700" s="186">
        <f>ROUND(I700*H700,2)</f>
        <v>0</v>
      </c>
      <c r="BL700" s="19" t="s">
        <v>233</v>
      </c>
      <c r="BM700" s="185" t="s">
        <v>1011</v>
      </c>
    </row>
    <row r="701" s="14" customFormat="1">
      <c r="A701" s="14"/>
      <c r="B701" s="195"/>
      <c r="C701" s="14"/>
      <c r="D701" s="188" t="s">
        <v>195</v>
      </c>
      <c r="E701" s="196" t="s">
        <v>1</v>
      </c>
      <c r="F701" s="197" t="s">
        <v>1012</v>
      </c>
      <c r="G701" s="14"/>
      <c r="H701" s="198">
        <v>1016.9640000000001</v>
      </c>
      <c r="I701" s="199"/>
      <c r="J701" s="14"/>
      <c r="K701" s="14"/>
      <c r="L701" s="195"/>
      <c r="M701" s="200"/>
      <c r="N701" s="201"/>
      <c r="O701" s="201"/>
      <c r="P701" s="201"/>
      <c r="Q701" s="201"/>
      <c r="R701" s="201"/>
      <c r="S701" s="201"/>
      <c r="T701" s="20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196" t="s">
        <v>195</v>
      </c>
      <c r="AU701" s="196" t="s">
        <v>82</v>
      </c>
      <c r="AV701" s="14" t="s">
        <v>82</v>
      </c>
      <c r="AW701" s="14" t="s">
        <v>30</v>
      </c>
      <c r="AX701" s="14" t="s">
        <v>73</v>
      </c>
      <c r="AY701" s="196" t="s">
        <v>189</v>
      </c>
    </row>
    <row r="702" s="15" customFormat="1">
      <c r="A702" s="15"/>
      <c r="B702" s="203"/>
      <c r="C702" s="15"/>
      <c r="D702" s="188" t="s">
        <v>195</v>
      </c>
      <c r="E702" s="204" t="s">
        <v>1</v>
      </c>
      <c r="F702" s="205" t="s">
        <v>200</v>
      </c>
      <c r="G702" s="15"/>
      <c r="H702" s="206">
        <v>1016.9640000000001</v>
      </c>
      <c r="I702" s="207"/>
      <c r="J702" s="15"/>
      <c r="K702" s="15"/>
      <c r="L702" s="203"/>
      <c r="M702" s="208"/>
      <c r="N702" s="209"/>
      <c r="O702" s="209"/>
      <c r="P702" s="209"/>
      <c r="Q702" s="209"/>
      <c r="R702" s="209"/>
      <c r="S702" s="209"/>
      <c r="T702" s="210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04" t="s">
        <v>195</v>
      </c>
      <c r="AU702" s="204" t="s">
        <v>82</v>
      </c>
      <c r="AV702" s="15" t="s">
        <v>104</v>
      </c>
      <c r="AW702" s="15" t="s">
        <v>30</v>
      </c>
      <c r="AX702" s="15" t="s">
        <v>80</v>
      </c>
      <c r="AY702" s="204" t="s">
        <v>189</v>
      </c>
    </row>
    <row r="703" s="2" customFormat="1" ht="55.5" customHeight="1">
      <c r="A703" s="38"/>
      <c r="B703" s="172"/>
      <c r="C703" s="219" t="s">
        <v>637</v>
      </c>
      <c r="D703" s="219" t="s">
        <v>874</v>
      </c>
      <c r="E703" s="220" t="s">
        <v>1013</v>
      </c>
      <c r="F703" s="221" t="s">
        <v>1014</v>
      </c>
      <c r="G703" s="222" t="s">
        <v>223</v>
      </c>
      <c r="H703" s="223">
        <v>592.63599999999997</v>
      </c>
      <c r="I703" s="224"/>
      <c r="J703" s="225">
        <f>ROUND(I703*H703,2)</f>
        <v>0</v>
      </c>
      <c r="K703" s="226"/>
      <c r="L703" s="227"/>
      <c r="M703" s="228" t="s">
        <v>1</v>
      </c>
      <c r="N703" s="229" t="s">
        <v>38</v>
      </c>
      <c r="O703" s="77"/>
      <c r="P703" s="183">
        <f>O703*H703</f>
        <v>0</v>
      </c>
      <c r="Q703" s="183">
        <v>0</v>
      </c>
      <c r="R703" s="183">
        <f>Q703*H703</f>
        <v>0</v>
      </c>
      <c r="S703" s="183">
        <v>0</v>
      </c>
      <c r="T703" s="184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185" t="s">
        <v>281</v>
      </c>
      <c r="AT703" s="185" t="s">
        <v>874</v>
      </c>
      <c r="AU703" s="185" t="s">
        <v>82</v>
      </c>
      <c r="AY703" s="19" t="s">
        <v>189</v>
      </c>
      <c r="BE703" s="186">
        <f>IF(N703="základní",J703,0)</f>
        <v>0</v>
      </c>
      <c r="BF703" s="186">
        <f>IF(N703="snížená",J703,0)</f>
        <v>0</v>
      </c>
      <c r="BG703" s="186">
        <f>IF(N703="zákl. přenesená",J703,0)</f>
        <v>0</v>
      </c>
      <c r="BH703" s="186">
        <f>IF(N703="sníž. přenesená",J703,0)</f>
        <v>0</v>
      </c>
      <c r="BI703" s="186">
        <f>IF(N703="nulová",J703,0)</f>
        <v>0</v>
      </c>
      <c r="BJ703" s="19" t="s">
        <v>80</v>
      </c>
      <c r="BK703" s="186">
        <f>ROUND(I703*H703,2)</f>
        <v>0</v>
      </c>
      <c r="BL703" s="19" t="s">
        <v>233</v>
      </c>
      <c r="BM703" s="185" t="s">
        <v>1015</v>
      </c>
    </row>
    <row r="704" s="14" customFormat="1">
      <c r="A704" s="14"/>
      <c r="B704" s="195"/>
      <c r="C704" s="14"/>
      <c r="D704" s="188" t="s">
        <v>195</v>
      </c>
      <c r="E704" s="196" t="s">
        <v>1</v>
      </c>
      <c r="F704" s="197" t="s">
        <v>1016</v>
      </c>
      <c r="G704" s="14"/>
      <c r="H704" s="198">
        <v>592.63599999999997</v>
      </c>
      <c r="I704" s="199"/>
      <c r="J704" s="14"/>
      <c r="K704" s="14"/>
      <c r="L704" s="195"/>
      <c r="M704" s="200"/>
      <c r="N704" s="201"/>
      <c r="O704" s="201"/>
      <c r="P704" s="201"/>
      <c r="Q704" s="201"/>
      <c r="R704" s="201"/>
      <c r="S704" s="201"/>
      <c r="T704" s="20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196" t="s">
        <v>195</v>
      </c>
      <c r="AU704" s="196" t="s">
        <v>82</v>
      </c>
      <c r="AV704" s="14" t="s">
        <v>82</v>
      </c>
      <c r="AW704" s="14" t="s">
        <v>30</v>
      </c>
      <c r="AX704" s="14" t="s">
        <v>73</v>
      </c>
      <c r="AY704" s="196" t="s">
        <v>189</v>
      </c>
    </row>
    <row r="705" s="15" customFormat="1">
      <c r="A705" s="15"/>
      <c r="B705" s="203"/>
      <c r="C705" s="15"/>
      <c r="D705" s="188" t="s">
        <v>195</v>
      </c>
      <c r="E705" s="204" t="s">
        <v>1</v>
      </c>
      <c r="F705" s="205" t="s">
        <v>200</v>
      </c>
      <c r="G705" s="15"/>
      <c r="H705" s="206">
        <v>592.63599999999997</v>
      </c>
      <c r="I705" s="207"/>
      <c r="J705" s="15"/>
      <c r="K705" s="15"/>
      <c r="L705" s="203"/>
      <c r="M705" s="208"/>
      <c r="N705" s="209"/>
      <c r="O705" s="209"/>
      <c r="P705" s="209"/>
      <c r="Q705" s="209"/>
      <c r="R705" s="209"/>
      <c r="S705" s="209"/>
      <c r="T705" s="210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04" t="s">
        <v>195</v>
      </c>
      <c r="AU705" s="204" t="s">
        <v>82</v>
      </c>
      <c r="AV705" s="15" t="s">
        <v>104</v>
      </c>
      <c r="AW705" s="15" t="s">
        <v>30</v>
      </c>
      <c r="AX705" s="15" t="s">
        <v>80</v>
      </c>
      <c r="AY705" s="204" t="s">
        <v>189</v>
      </c>
    </row>
    <row r="706" s="2" customFormat="1" ht="55.5" customHeight="1">
      <c r="A706" s="38"/>
      <c r="B706" s="172"/>
      <c r="C706" s="219" t="s">
        <v>1017</v>
      </c>
      <c r="D706" s="219" t="s">
        <v>874</v>
      </c>
      <c r="E706" s="220" t="s">
        <v>1018</v>
      </c>
      <c r="F706" s="221" t="s">
        <v>1019</v>
      </c>
      <c r="G706" s="222" t="s">
        <v>223</v>
      </c>
      <c r="H706" s="223">
        <v>592.63599999999997</v>
      </c>
      <c r="I706" s="224"/>
      <c r="J706" s="225">
        <f>ROUND(I706*H706,2)</f>
        <v>0</v>
      </c>
      <c r="K706" s="226"/>
      <c r="L706" s="227"/>
      <c r="M706" s="228" t="s">
        <v>1</v>
      </c>
      <c r="N706" s="229" t="s">
        <v>38</v>
      </c>
      <c r="O706" s="77"/>
      <c r="P706" s="183">
        <f>O706*H706</f>
        <v>0</v>
      </c>
      <c r="Q706" s="183">
        <v>0</v>
      </c>
      <c r="R706" s="183">
        <f>Q706*H706</f>
        <v>0</v>
      </c>
      <c r="S706" s="183">
        <v>0</v>
      </c>
      <c r="T706" s="184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185" t="s">
        <v>281</v>
      </c>
      <c r="AT706" s="185" t="s">
        <v>874</v>
      </c>
      <c r="AU706" s="185" t="s">
        <v>82</v>
      </c>
      <c r="AY706" s="19" t="s">
        <v>189</v>
      </c>
      <c r="BE706" s="186">
        <f>IF(N706="základní",J706,0)</f>
        <v>0</v>
      </c>
      <c r="BF706" s="186">
        <f>IF(N706="snížená",J706,0)</f>
        <v>0</v>
      </c>
      <c r="BG706" s="186">
        <f>IF(N706="zákl. přenesená",J706,0)</f>
        <v>0</v>
      </c>
      <c r="BH706" s="186">
        <f>IF(N706="sníž. přenesená",J706,0)</f>
        <v>0</v>
      </c>
      <c r="BI706" s="186">
        <f>IF(N706="nulová",J706,0)</f>
        <v>0</v>
      </c>
      <c r="BJ706" s="19" t="s">
        <v>80</v>
      </c>
      <c r="BK706" s="186">
        <f>ROUND(I706*H706,2)</f>
        <v>0</v>
      </c>
      <c r="BL706" s="19" t="s">
        <v>233</v>
      </c>
      <c r="BM706" s="185" t="s">
        <v>1020</v>
      </c>
    </row>
    <row r="707" s="14" customFormat="1">
      <c r="A707" s="14"/>
      <c r="B707" s="195"/>
      <c r="C707" s="14"/>
      <c r="D707" s="188" t="s">
        <v>195</v>
      </c>
      <c r="E707" s="196" t="s">
        <v>1</v>
      </c>
      <c r="F707" s="197" t="s">
        <v>1016</v>
      </c>
      <c r="G707" s="14"/>
      <c r="H707" s="198">
        <v>592.63599999999997</v>
      </c>
      <c r="I707" s="199"/>
      <c r="J707" s="14"/>
      <c r="K707" s="14"/>
      <c r="L707" s="195"/>
      <c r="M707" s="200"/>
      <c r="N707" s="201"/>
      <c r="O707" s="201"/>
      <c r="P707" s="201"/>
      <c r="Q707" s="201"/>
      <c r="R707" s="201"/>
      <c r="S707" s="201"/>
      <c r="T707" s="20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196" t="s">
        <v>195</v>
      </c>
      <c r="AU707" s="196" t="s">
        <v>82</v>
      </c>
      <c r="AV707" s="14" t="s">
        <v>82</v>
      </c>
      <c r="AW707" s="14" t="s">
        <v>30</v>
      </c>
      <c r="AX707" s="14" t="s">
        <v>73</v>
      </c>
      <c r="AY707" s="196" t="s">
        <v>189</v>
      </c>
    </row>
    <row r="708" s="15" customFormat="1">
      <c r="A708" s="15"/>
      <c r="B708" s="203"/>
      <c r="C708" s="15"/>
      <c r="D708" s="188" t="s">
        <v>195</v>
      </c>
      <c r="E708" s="204" t="s">
        <v>1</v>
      </c>
      <c r="F708" s="205" t="s">
        <v>200</v>
      </c>
      <c r="G708" s="15"/>
      <c r="H708" s="206">
        <v>592.63599999999997</v>
      </c>
      <c r="I708" s="207"/>
      <c r="J708" s="15"/>
      <c r="K708" s="15"/>
      <c r="L708" s="203"/>
      <c r="M708" s="208"/>
      <c r="N708" s="209"/>
      <c r="O708" s="209"/>
      <c r="P708" s="209"/>
      <c r="Q708" s="209"/>
      <c r="R708" s="209"/>
      <c r="S708" s="209"/>
      <c r="T708" s="210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04" t="s">
        <v>195</v>
      </c>
      <c r="AU708" s="204" t="s">
        <v>82</v>
      </c>
      <c r="AV708" s="15" t="s">
        <v>104</v>
      </c>
      <c r="AW708" s="15" t="s">
        <v>30</v>
      </c>
      <c r="AX708" s="15" t="s">
        <v>80</v>
      </c>
      <c r="AY708" s="204" t="s">
        <v>189</v>
      </c>
    </row>
    <row r="709" s="2" customFormat="1" ht="24.15" customHeight="1">
      <c r="A709" s="38"/>
      <c r="B709" s="172"/>
      <c r="C709" s="173" t="s">
        <v>642</v>
      </c>
      <c r="D709" s="173" t="s">
        <v>191</v>
      </c>
      <c r="E709" s="174" t="s">
        <v>1009</v>
      </c>
      <c r="F709" s="175" t="s">
        <v>1010</v>
      </c>
      <c r="G709" s="176" t="s">
        <v>223</v>
      </c>
      <c r="H709" s="177">
        <v>59.317</v>
      </c>
      <c r="I709" s="178"/>
      <c r="J709" s="179">
        <f>ROUND(I709*H709,2)</f>
        <v>0</v>
      </c>
      <c r="K709" s="180"/>
      <c r="L709" s="39"/>
      <c r="M709" s="181" t="s">
        <v>1</v>
      </c>
      <c r="N709" s="182" t="s">
        <v>38</v>
      </c>
      <c r="O709" s="77"/>
      <c r="P709" s="183">
        <f>O709*H709</f>
        <v>0</v>
      </c>
      <c r="Q709" s="183">
        <v>0</v>
      </c>
      <c r="R709" s="183">
        <f>Q709*H709</f>
        <v>0</v>
      </c>
      <c r="S709" s="183">
        <v>0</v>
      </c>
      <c r="T709" s="184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185" t="s">
        <v>233</v>
      </c>
      <c r="AT709" s="185" t="s">
        <v>191</v>
      </c>
      <c r="AU709" s="185" t="s">
        <v>82</v>
      </c>
      <c r="AY709" s="19" t="s">
        <v>189</v>
      </c>
      <c r="BE709" s="186">
        <f>IF(N709="základní",J709,0)</f>
        <v>0</v>
      </c>
      <c r="BF709" s="186">
        <f>IF(N709="snížená",J709,0)</f>
        <v>0</v>
      </c>
      <c r="BG709" s="186">
        <f>IF(N709="zákl. přenesená",J709,0)</f>
        <v>0</v>
      </c>
      <c r="BH709" s="186">
        <f>IF(N709="sníž. přenesená",J709,0)</f>
        <v>0</v>
      </c>
      <c r="BI709" s="186">
        <f>IF(N709="nulová",J709,0)</f>
        <v>0</v>
      </c>
      <c r="BJ709" s="19" t="s">
        <v>80</v>
      </c>
      <c r="BK709" s="186">
        <f>ROUND(I709*H709,2)</f>
        <v>0</v>
      </c>
      <c r="BL709" s="19" t="s">
        <v>233</v>
      </c>
      <c r="BM709" s="185" t="s">
        <v>1021</v>
      </c>
    </row>
    <row r="710" s="13" customFormat="1">
      <c r="A710" s="13"/>
      <c r="B710" s="187"/>
      <c r="C710" s="13"/>
      <c r="D710" s="188" t="s">
        <v>195</v>
      </c>
      <c r="E710" s="189" t="s">
        <v>1</v>
      </c>
      <c r="F710" s="190" t="s">
        <v>729</v>
      </c>
      <c r="G710" s="13"/>
      <c r="H710" s="189" t="s">
        <v>1</v>
      </c>
      <c r="I710" s="191"/>
      <c r="J710" s="13"/>
      <c r="K710" s="13"/>
      <c r="L710" s="187"/>
      <c r="M710" s="192"/>
      <c r="N710" s="193"/>
      <c r="O710" s="193"/>
      <c r="P710" s="193"/>
      <c r="Q710" s="193"/>
      <c r="R710" s="193"/>
      <c r="S710" s="193"/>
      <c r="T710" s="19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89" t="s">
        <v>195</v>
      </c>
      <c r="AU710" s="189" t="s">
        <v>82</v>
      </c>
      <c r="AV710" s="13" t="s">
        <v>80</v>
      </c>
      <c r="AW710" s="13" t="s">
        <v>30</v>
      </c>
      <c r="AX710" s="13" t="s">
        <v>73</v>
      </c>
      <c r="AY710" s="189" t="s">
        <v>189</v>
      </c>
    </row>
    <row r="711" s="14" customFormat="1">
      <c r="A711" s="14"/>
      <c r="B711" s="195"/>
      <c r="C711" s="14"/>
      <c r="D711" s="188" t="s">
        <v>195</v>
      </c>
      <c r="E711" s="196" t="s">
        <v>1</v>
      </c>
      <c r="F711" s="197" t="s">
        <v>1022</v>
      </c>
      <c r="G711" s="14"/>
      <c r="H711" s="198">
        <v>8.2750000000000004</v>
      </c>
      <c r="I711" s="199"/>
      <c r="J711" s="14"/>
      <c r="K711" s="14"/>
      <c r="L711" s="195"/>
      <c r="M711" s="200"/>
      <c r="N711" s="201"/>
      <c r="O711" s="201"/>
      <c r="P711" s="201"/>
      <c r="Q711" s="201"/>
      <c r="R711" s="201"/>
      <c r="S711" s="201"/>
      <c r="T711" s="20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196" t="s">
        <v>195</v>
      </c>
      <c r="AU711" s="196" t="s">
        <v>82</v>
      </c>
      <c r="AV711" s="14" t="s">
        <v>82</v>
      </c>
      <c r="AW711" s="14" t="s">
        <v>30</v>
      </c>
      <c r="AX711" s="14" t="s">
        <v>73</v>
      </c>
      <c r="AY711" s="196" t="s">
        <v>189</v>
      </c>
    </row>
    <row r="712" s="13" customFormat="1">
      <c r="A712" s="13"/>
      <c r="B712" s="187"/>
      <c r="C712" s="13"/>
      <c r="D712" s="188" t="s">
        <v>195</v>
      </c>
      <c r="E712" s="189" t="s">
        <v>1</v>
      </c>
      <c r="F712" s="190" t="s">
        <v>1023</v>
      </c>
      <c r="G712" s="13"/>
      <c r="H712" s="189" t="s">
        <v>1</v>
      </c>
      <c r="I712" s="191"/>
      <c r="J712" s="13"/>
      <c r="K712" s="13"/>
      <c r="L712" s="187"/>
      <c r="M712" s="192"/>
      <c r="N712" s="193"/>
      <c r="O712" s="193"/>
      <c r="P712" s="193"/>
      <c r="Q712" s="193"/>
      <c r="R712" s="193"/>
      <c r="S712" s="193"/>
      <c r="T712" s="19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189" t="s">
        <v>195</v>
      </c>
      <c r="AU712" s="189" t="s">
        <v>82</v>
      </c>
      <c r="AV712" s="13" t="s">
        <v>80</v>
      </c>
      <c r="AW712" s="13" t="s">
        <v>30</v>
      </c>
      <c r="AX712" s="13" t="s">
        <v>73</v>
      </c>
      <c r="AY712" s="189" t="s">
        <v>189</v>
      </c>
    </row>
    <row r="713" s="14" customFormat="1">
      <c r="A713" s="14"/>
      <c r="B713" s="195"/>
      <c r="C713" s="14"/>
      <c r="D713" s="188" t="s">
        <v>195</v>
      </c>
      <c r="E713" s="196" t="s">
        <v>1</v>
      </c>
      <c r="F713" s="197" t="s">
        <v>1024</v>
      </c>
      <c r="G713" s="14"/>
      <c r="H713" s="198">
        <v>51.042000000000002</v>
      </c>
      <c r="I713" s="199"/>
      <c r="J713" s="14"/>
      <c r="K713" s="14"/>
      <c r="L713" s="195"/>
      <c r="M713" s="200"/>
      <c r="N713" s="201"/>
      <c r="O713" s="201"/>
      <c r="P713" s="201"/>
      <c r="Q713" s="201"/>
      <c r="R713" s="201"/>
      <c r="S713" s="201"/>
      <c r="T713" s="20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196" t="s">
        <v>195</v>
      </c>
      <c r="AU713" s="196" t="s">
        <v>82</v>
      </c>
      <c r="AV713" s="14" t="s">
        <v>82</v>
      </c>
      <c r="AW713" s="14" t="s">
        <v>30</v>
      </c>
      <c r="AX713" s="14" t="s">
        <v>73</v>
      </c>
      <c r="AY713" s="196" t="s">
        <v>189</v>
      </c>
    </row>
    <row r="714" s="15" customFormat="1">
      <c r="A714" s="15"/>
      <c r="B714" s="203"/>
      <c r="C714" s="15"/>
      <c r="D714" s="188" t="s">
        <v>195</v>
      </c>
      <c r="E714" s="204" t="s">
        <v>1</v>
      </c>
      <c r="F714" s="205" t="s">
        <v>200</v>
      </c>
      <c r="G714" s="15"/>
      <c r="H714" s="206">
        <v>59.317</v>
      </c>
      <c r="I714" s="207"/>
      <c r="J714" s="15"/>
      <c r="K714" s="15"/>
      <c r="L714" s="203"/>
      <c r="M714" s="208"/>
      <c r="N714" s="209"/>
      <c r="O714" s="209"/>
      <c r="P714" s="209"/>
      <c r="Q714" s="209"/>
      <c r="R714" s="209"/>
      <c r="S714" s="209"/>
      <c r="T714" s="210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04" t="s">
        <v>195</v>
      </c>
      <c r="AU714" s="204" t="s">
        <v>82</v>
      </c>
      <c r="AV714" s="15" t="s">
        <v>104</v>
      </c>
      <c r="AW714" s="15" t="s">
        <v>30</v>
      </c>
      <c r="AX714" s="15" t="s">
        <v>80</v>
      </c>
      <c r="AY714" s="204" t="s">
        <v>189</v>
      </c>
    </row>
    <row r="715" s="2" customFormat="1" ht="55.5" customHeight="1">
      <c r="A715" s="38"/>
      <c r="B715" s="172"/>
      <c r="C715" s="219" t="s">
        <v>1025</v>
      </c>
      <c r="D715" s="219" t="s">
        <v>874</v>
      </c>
      <c r="E715" s="220" t="s">
        <v>1018</v>
      </c>
      <c r="F715" s="221" t="s">
        <v>1019</v>
      </c>
      <c r="G715" s="222" t="s">
        <v>223</v>
      </c>
      <c r="H715" s="223">
        <v>69.134</v>
      </c>
      <c r="I715" s="224"/>
      <c r="J715" s="225">
        <f>ROUND(I715*H715,2)</f>
        <v>0</v>
      </c>
      <c r="K715" s="226"/>
      <c r="L715" s="227"/>
      <c r="M715" s="228" t="s">
        <v>1</v>
      </c>
      <c r="N715" s="229" t="s">
        <v>38</v>
      </c>
      <c r="O715" s="77"/>
      <c r="P715" s="183">
        <f>O715*H715</f>
        <v>0</v>
      </c>
      <c r="Q715" s="183">
        <v>0</v>
      </c>
      <c r="R715" s="183">
        <f>Q715*H715</f>
        <v>0</v>
      </c>
      <c r="S715" s="183">
        <v>0</v>
      </c>
      <c r="T715" s="184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185" t="s">
        <v>281</v>
      </c>
      <c r="AT715" s="185" t="s">
        <v>874</v>
      </c>
      <c r="AU715" s="185" t="s">
        <v>82</v>
      </c>
      <c r="AY715" s="19" t="s">
        <v>189</v>
      </c>
      <c r="BE715" s="186">
        <f>IF(N715="základní",J715,0)</f>
        <v>0</v>
      </c>
      <c r="BF715" s="186">
        <f>IF(N715="snížená",J715,0)</f>
        <v>0</v>
      </c>
      <c r="BG715" s="186">
        <f>IF(N715="zákl. přenesená",J715,0)</f>
        <v>0</v>
      </c>
      <c r="BH715" s="186">
        <f>IF(N715="sníž. přenesená",J715,0)</f>
        <v>0</v>
      </c>
      <c r="BI715" s="186">
        <f>IF(N715="nulová",J715,0)</f>
        <v>0</v>
      </c>
      <c r="BJ715" s="19" t="s">
        <v>80</v>
      </c>
      <c r="BK715" s="186">
        <f>ROUND(I715*H715,2)</f>
        <v>0</v>
      </c>
      <c r="BL715" s="19" t="s">
        <v>233</v>
      </c>
      <c r="BM715" s="185" t="s">
        <v>1026</v>
      </c>
    </row>
    <row r="716" s="14" customFormat="1">
      <c r="A716" s="14"/>
      <c r="B716" s="195"/>
      <c r="C716" s="14"/>
      <c r="D716" s="188" t="s">
        <v>195</v>
      </c>
      <c r="E716" s="196" t="s">
        <v>1</v>
      </c>
      <c r="F716" s="197" t="s">
        <v>1027</v>
      </c>
      <c r="G716" s="14"/>
      <c r="H716" s="198">
        <v>69.134</v>
      </c>
      <c r="I716" s="199"/>
      <c r="J716" s="14"/>
      <c r="K716" s="14"/>
      <c r="L716" s="195"/>
      <c r="M716" s="200"/>
      <c r="N716" s="201"/>
      <c r="O716" s="201"/>
      <c r="P716" s="201"/>
      <c r="Q716" s="201"/>
      <c r="R716" s="201"/>
      <c r="S716" s="201"/>
      <c r="T716" s="20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196" t="s">
        <v>195</v>
      </c>
      <c r="AU716" s="196" t="s">
        <v>82</v>
      </c>
      <c r="AV716" s="14" t="s">
        <v>82</v>
      </c>
      <c r="AW716" s="14" t="s">
        <v>30</v>
      </c>
      <c r="AX716" s="14" t="s">
        <v>73</v>
      </c>
      <c r="AY716" s="196" t="s">
        <v>189</v>
      </c>
    </row>
    <row r="717" s="15" customFormat="1">
      <c r="A717" s="15"/>
      <c r="B717" s="203"/>
      <c r="C717" s="15"/>
      <c r="D717" s="188" t="s">
        <v>195</v>
      </c>
      <c r="E717" s="204" t="s">
        <v>1</v>
      </c>
      <c r="F717" s="205" t="s">
        <v>200</v>
      </c>
      <c r="G717" s="15"/>
      <c r="H717" s="206">
        <v>69.134</v>
      </c>
      <c r="I717" s="207"/>
      <c r="J717" s="15"/>
      <c r="K717" s="15"/>
      <c r="L717" s="203"/>
      <c r="M717" s="208"/>
      <c r="N717" s="209"/>
      <c r="O717" s="209"/>
      <c r="P717" s="209"/>
      <c r="Q717" s="209"/>
      <c r="R717" s="209"/>
      <c r="S717" s="209"/>
      <c r="T717" s="210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04" t="s">
        <v>195</v>
      </c>
      <c r="AU717" s="204" t="s">
        <v>82</v>
      </c>
      <c r="AV717" s="15" t="s">
        <v>104</v>
      </c>
      <c r="AW717" s="15" t="s">
        <v>30</v>
      </c>
      <c r="AX717" s="15" t="s">
        <v>80</v>
      </c>
      <c r="AY717" s="204" t="s">
        <v>189</v>
      </c>
    </row>
    <row r="718" s="2" customFormat="1" ht="24.15" customHeight="1">
      <c r="A718" s="38"/>
      <c r="B718" s="172"/>
      <c r="C718" s="173" t="s">
        <v>646</v>
      </c>
      <c r="D718" s="173" t="s">
        <v>191</v>
      </c>
      <c r="E718" s="174" t="s">
        <v>1028</v>
      </c>
      <c r="F718" s="175" t="s">
        <v>1029</v>
      </c>
      <c r="G718" s="176" t="s">
        <v>223</v>
      </c>
      <c r="H718" s="177">
        <v>221.118</v>
      </c>
      <c r="I718" s="178"/>
      <c r="J718" s="179">
        <f>ROUND(I718*H718,2)</f>
        <v>0</v>
      </c>
      <c r="K718" s="180"/>
      <c r="L718" s="39"/>
      <c r="M718" s="181" t="s">
        <v>1</v>
      </c>
      <c r="N718" s="182" t="s">
        <v>38</v>
      </c>
      <c r="O718" s="77"/>
      <c r="P718" s="183">
        <f>O718*H718</f>
        <v>0</v>
      </c>
      <c r="Q718" s="183">
        <v>0</v>
      </c>
      <c r="R718" s="183">
        <f>Q718*H718</f>
        <v>0</v>
      </c>
      <c r="S718" s="183">
        <v>0</v>
      </c>
      <c r="T718" s="184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185" t="s">
        <v>233</v>
      </c>
      <c r="AT718" s="185" t="s">
        <v>191</v>
      </c>
      <c r="AU718" s="185" t="s">
        <v>82</v>
      </c>
      <c r="AY718" s="19" t="s">
        <v>189</v>
      </c>
      <c r="BE718" s="186">
        <f>IF(N718="základní",J718,0)</f>
        <v>0</v>
      </c>
      <c r="BF718" s="186">
        <f>IF(N718="snížená",J718,0)</f>
        <v>0</v>
      </c>
      <c r="BG718" s="186">
        <f>IF(N718="zákl. přenesená",J718,0)</f>
        <v>0</v>
      </c>
      <c r="BH718" s="186">
        <f>IF(N718="sníž. přenesená",J718,0)</f>
        <v>0</v>
      </c>
      <c r="BI718" s="186">
        <f>IF(N718="nulová",J718,0)</f>
        <v>0</v>
      </c>
      <c r="BJ718" s="19" t="s">
        <v>80</v>
      </c>
      <c r="BK718" s="186">
        <f>ROUND(I718*H718,2)</f>
        <v>0</v>
      </c>
      <c r="BL718" s="19" t="s">
        <v>233</v>
      </c>
      <c r="BM718" s="185" t="s">
        <v>1030</v>
      </c>
    </row>
    <row r="719" s="14" customFormat="1">
      <c r="A719" s="14"/>
      <c r="B719" s="195"/>
      <c r="C719" s="14"/>
      <c r="D719" s="188" t="s">
        <v>195</v>
      </c>
      <c r="E719" s="196" t="s">
        <v>1</v>
      </c>
      <c r="F719" s="197" t="s">
        <v>1031</v>
      </c>
      <c r="G719" s="14"/>
      <c r="H719" s="198">
        <v>221.118</v>
      </c>
      <c r="I719" s="199"/>
      <c r="J719" s="14"/>
      <c r="K719" s="14"/>
      <c r="L719" s="195"/>
      <c r="M719" s="200"/>
      <c r="N719" s="201"/>
      <c r="O719" s="201"/>
      <c r="P719" s="201"/>
      <c r="Q719" s="201"/>
      <c r="R719" s="201"/>
      <c r="S719" s="201"/>
      <c r="T719" s="20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196" t="s">
        <v>195</v>
      </c>
      <c r="AU719" s="196" t="s">
        <v>82</v>
      </c>
      <c r="AV719" s="14" t="s">
        <v>82</v>
      </c>
      <c r="AW719" s="14" t="s">
        <v>30</v>
      </c>
      <c r="AX719" s="14" t="s">
        <v>73</v>
      </c>
      <c r="AY719" s="196" t="s">
        <v>189</v>
      </c>
    </row>
    <row r="720" s="15" customFormat="1">
      <c r="A720" s="15"/>
      <c r="B720" s="203"/>
      <c r="C720" s="15"/>
      <c r="D720" s="188" t="s">
        <v>195</v>
      </c>
      <c r="E720" s="204" t="s">
        <v>1</v>
      </c>
      <c r="F720" s="205" t="s">
        <v>200</v>
      </c>
      <c r="G720" s="15"/>
      <c r="H720" s="206">
        <v>221.118</v>
      </c>
      <c r="I720" s="207"/>
      <c r="J720" s="15"/>
      <c r="K720" s="15"/>
      <c r="L720" s="203"/>
      <c r="M720" s="208"/>
      <c r="N720" s="209"/>
      <c r="O720" s="209"/>
      <c r="P720" s="209"/>
      <c r="Q720" s="209"/>
      <c r="R720" s="209"/>
      <c r="S720" s="209"/>
      <c r="T720" s="210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04" t="s">
        <v>195</v>
      </c>
      <c r="AU720" s="204" t="s">
        <v>82</v>
      </c>
      <c r="AV720" s="15" t="s">
        <v>104</v>
      </c>
      <c r="AW720" s="15" t="s">
        <v>30</v>
      </c>
      <c r="AX720" s="15" t="s">
        <v>80</v>
      </c>
      <c r="AY720" s="204" t="s">
        <v>189</v>
      </c>
    </row>
    <row r="721" s="2" customFormat="1" ht="55.5" customHeight="1">
      <c r="A721" s="38"/>
      <c r="B721" s="172"/>
      <c r="C721" s="219" t="s">
        <v>1032</v>
      </c>
      <c r="D721" s="219" t="s">
        <v>874</v>
      </c>
      <c r="E721" s="220" t="s">
        <v>1013</v>
      </c>
      <c r="F721" s="221" t="s">
        <v>1014</v>
      </c>
      <c r="G721" s="222" t="s">
        <v>223</v>
      </c>
      <c r="H721" s="223">
        <v>134.993</v>
      </c>
      <c r="I721" s="224"/>
      <c r="J721" s="225">
        <f>ROUND(I721*H721,2)</f>
        <v>0</v>
      </c>
      <c r="K721" s="226"/>
      <c r="L721" s="227"/>
      <c r="M721" s="228" t="s">
        <v>1</v>
      </c>
      <c r="N721" s="229" t="s">
        <v>38</v>
      </c>
      <c r="O721" s="77"/>
      <c r="P721" s="183">
        <f>O721*H721</f>
        <v>0</v>
      </c>
      <c r="Q721" s="183">
        <v>0</v>
      </c>
      <c r="R721" s="183">
        <f>Q721*H721</f>
        <v>0</v>
      </c>
      <c r="S721" s="183">
        <v>0</v>
      </c>
      <c r="T721" s="184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185" t="s">
        <v>281</v>
      </c>
      <c r="AT721" s="185" t="s">
        <v>874</v>
      </c>
      <c r="AU721" s="185" t="s">
        <v>82</v>
      </c>
      <c r="AY721" s="19" t="s">
        <v>189</v>
      </c>
      <c r="BE721" s="186">
        <f>IF(N721="základní",J721,0)</f>
        <v>0</v>
      </c>
      <c r="BF721" s="186">
        <f>IF(N721="snížená",J721,0)</f>
        <v>0</v>
      </c>
      <c r="BG721" s="186">
        <f>IF(N721="zákl. přenesená",J721,0)</f>
        <v>0</v>
      </c>
      <c r="BH721" s="186">
        <f>IF(N721="sníž. přenesená",J721,0)</f>
        <v>0</v>
      </c>
      <c r="BI721" s="186">
        <f>IF(N721="nulová",J721,0)</f>
        <v>0</v>
      </c>
      <c r="BJ721" s="19" t="s">
        <v>80</v>
      </c>
      <c r="BK721" s="186">
        <f>ROUND(I721*H721,2)</f>
        <v>0</v>
      </c>
      <c r="BL721" s="19" t="s">
        <v>233</v>
      </c>
      <c r="BM721" s="185" t="s">
        <v>1033</v>
      </c>
    </row>
    <row r="722" s="14" customFormat="1">
      <c r="A722" s="14"/>
      <c r="B722" s="195"/>
      <c r="C722" s="14"/>
      <c r="D722" s="188" t="s">
        <v>195</v>
      </c>
      <c r="E722" s="196" t="s">
        <v>1</v>
      </c>
      <c r="F722" s="197" t="s">
        <v>1034</v>
      </c>
      <c r="G722" s="14"/>
      <c r="H722" s="198">
        <v>134.993</v>
      </c>
      <c r="I722" s="199"/>
      <c r="J722" s="14"/>
      <c r="K722" s="14"/>
      <c r="L722" s="195"/>
      <c r="M722" s="200"/>
      <c r="N722" s="201"/>
      <c r="O722" s="201"/>
      <c r="P722" s="201"/>
      <c r="Q722" s="201"/>
      <c r="R722" s="201"/>
      <c r="S722" s="201"/>
      <c r="T722" s="202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196" t="s">
        <v>195</v>
      </c>
      <c r="AU722" s="196" t="s">
        <v>82</v>
      </c>
      <c r="AV722" s="14" t="s">
        <v>82</v>
      </c>
      <c r="AW722" s="14" t="s">
        <v>30</v>
      </c>
      <c r="AX722" s="14" t="s">
        <v>73</v>
      </c>
      <c r="AY722" s="196" t="s">
        <v>189</v>
      </c>
    </row>
    <row r="723" s="15" customFormat="1">
      <c r="A723" s="15"/>
      <c r="B723" s="203"/>
      <c r="C723" s="15"/>
      <c r="D723" s="188" t="s">
        <v>195</v>
      </c>
      <c r="E723" s="204" t="s">
        <v>1</v>
      </c>
      <c r="F723" s="205" t="s">
        <v>200</v>
      </c>
      <c r="G723" s="15"/>
      <c r="H723" s="206">
        <v>134.993</v>
      </c>
      <c r="I723" s="207"/>
      <c r="J723" s="15"/>
      <c r="K723" s="15"/>
      <c r="L723" s="203"/>
      <c r="M723" s="208"/>
      <c r="N723" s="209"/>
      <c r="O723" s="209"/>
      <c r="P723" s="209"/>
      <c r="Q723" s="209"/>
      <c r="R723" s="209"/>
      <c r="S723" s="209"/>
      <c r="T723" s="210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04" t="s">
        <v>195</v>
      </c>
      <c r="AU723" s="204" t="s">
        <v>82</v>
      </c>
      <c r="AV723" s="15" t="s">
        <v>104</v>
      </c>
      <c r="AW723" s="15" t="s">
        <v>30</v>
      </c>
      <c r="AX723" s="15" t="s">
        <v>80</v>
      </c>
      <c r="AY723" s="204" t="s">
        <v>189</v>
      </c>
    </row>
    <row r="724" s="2" customFormat="1" ht="55.5" customHeight="1">
      <c r="A724" s="38"/>
      <c r="B724" s="172"/>
      <c r="C724" s="219" t="s">
        <v>655</v>
      </c>
      <c r="D724" s="219" t="s">
        <v>874</v>
      </c>
      <c r="E724" s="220" t="s">
        <v>1018</v>
      </c>
      <c r="F724" s="221" t="s">
        <v>1019</v>
      </c>
      <c r="G724" s="222" t="s">
        <v>223</v>
      </c>
      <c r="H724" s="223">
        <v>134.993</v>
      </c>
      <c r="I724" s="224"/>
      <c r="J724" s="225">
        <f>ROUND(I724*H724,2)</f>
        <v>0</v>
      </c>
      <c r="K724" s="226"/>
      <c r="L724" s="227"/>
      <c r="M724" s="228" t="s">
        <v>1</v>
      </c>
      <c r="N724" s="229" t="s">
        <v>38</v>
      </c>
      <c r="O724" s="77"/>
      <c r="P724" s="183">
        <f>O724*H724</f>
        <v>0</v>
      </c>
      <c r="Q724" s="183">
        <v>0</v>
      </c>
      <c r="R724" s="183">
        <f>Q724*H724</f>
        <v>0</v>
      </c>
      <c r="S724" s="183">
        <v>0</v>
      </c>
      <c r="T724" s="184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185" t="s">
        <v>281</v>
      </c>
      <c r="AT724" s="185" t="s">
        <v>874</v>
      </c>
      <c r="AU724" s="185" t="s">
        <v>82</v>
      </c>
      <c r="AY724" s="19" t="s">
        <v>189</v>
      </c>
      <c r="BE724" s="186">
        <f>IF(N724="základní",J724,0)</f>
        <v>0</v>
      </c>
      <c r="BF724" s="186">
        <f>IF(N724="snížená",J724,0)</f>
        <v>0</v>
      </c>
      <c r="BG724" s="186">
        <f>IF(N724="zákl. přenesená",J724,0)</f>
        <v>0</v>
      </c>
      <c r="BH724" s="186">
        <f>IF(N724="sníž. přenesená",J724,0)</f>
        <v>0</v>
      </c>
      <c r="BI724" s="186">
        <f>IF(N724="nulová",J724,0)</f>
        <v>0</v>
      </c>
      <c r="BJ724" s="19" t="s">
        <v>80</v>
      </c>
      <c r="BK724" s="186">
        <f>ROUND(I724*H724,2)</f>
        <v>0</v>
      </c>
      <c r="BL724" s="19" t="s">
        <v>233</v>
      </c>
      <c r="BM724" s="185" t="s">
        <v>1035</v>
      </c>
    </row>
    <row r="725" s="14" customFormat="1">
      <c r="A725" s="14"/>
      <c r="B725" s="195"/>
      <c r="C725" s="14"/>
      <c r="D725" s="188" t="s">
        <v>195</v>
      </c>
      <c r="E725" s="196" t="s">
        <v>1</v>
      </c>
      <c r="F725" s="197" t="s">
        <v>1034</v>
      </c>
      <c r="G725" s="14"/>
      <c r="H725" s="198">
        <v>134.993</v>
      </c>
      <c r="I725" s="199"/>
      <c r="J725" s="14"/>
      <c r="K725" s="14"/>
      <c r="L725" s="195"/>
      <c r="M725" s="200"/>
      <c r="N725" s="201"/>
      <c r="O725" s="201"/>
      <c r="P725" s="201"/>
      <c r="Q725" s="201"/>
      <c r="R725" s="201"/>
      <c r="S725" s="201"/>
      <c r="T725" s="20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196" t="s">
        <v>195</v>
      </c>
      <c r="AU725" s="196" t="s">
        <v>82</v>
      </c>
      <c r="AV725" s="14" t="s">
        <v>82</v>
      </c>
      <c r="AW725" s="14" t="s">
        <v>30</v>
      </c>
      <c r="AX725" s="14" t="s">
        <v>73</v>
      </c>
      <c r="AY725" s="196" t="s">
        <v>189</v>
      </c>
    </row>
    <row r="726" s="15" customFormat="1">
      <c r="A726" s="15"/>
      <c r="B726" s="203"/>
      <c r="C726" s="15"/>
      <c r="D726" s="188" t="s">
        <v>195</v>
      </c>
      <c r="E726" s="204" t="s">
        <v>1</v>
      </c>
      <c r="F726" s="205" t="s">
        <v>200</v>
      </c>
      <c r="G726" s="15"/>
      <c r="H726" s="206">
        <v>134.993</v>
      </c>
      <c r="I726" s="207"/>
      <c r="J726" s="15"/>
      <c r="K726" s="15"/>
      <c r="L726" s="203"/>
      <c r="M726" s="208"/>
      <c r="N726" s="209"/>
      <c r="O726" s="209"/>
      <c r="P726" s="209"/>
      <c r="Q726" s="209"/>
      <c r="R726" s="209"/>
      <c r="S726" s="209"/>
      <c r="T726" s="210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04" t="s">
        <v>195</v>
      </c>
      <c r="AU726" s="204" t="s">
        <v>82</v>
      </c>
      <c r="AV726" s="15" t="s">
        <v>104</v>
      </c>
      <c r="AW726" s="15" t="s">
        <v>30</v>
      </c>
      <c r="AX726" s="15" t="s">
        <v>80</v>
      </c>
      <c r="AY726" s="204" t="s">
        <v>189</v>
      </c>
    </row>
    <row r="727" s="2" customFormat="1" ht="24.15" customHeight="1">
      <c r="A727" s="38"/>
      <c r="B727" s="172"/>
      <c r="C727" s="173" t="s">
        <v>1036</v>
      </c>
      <c r="D727" s="173" t="s">
        <v>191</v>
      </c>
      <c r="E727" s="174" t="s">
        <v>1028</v>
      </c>
      <c r="F727" s="175" t="s">
        <v>1029</v>
      </c>
      <c r="G727" s="176" t="s">
        <v>223</v>
      </c>
      <c r="H727" s="177">
        <v>97.201999999999998</v>
      </c>
      <c r="I727" s="178"/>
      <c r="J727" s="179">
        <f>ROUND(I727*H727,2)</f>
        <v>0</v>
      </c>
      <c r="K727" s="180"/>
      <c r="L727" s="39"/>
      <c r="M727" s="181" t="s">
        <v>1</v>
      </c>
      <c r="N727" s="182" t="s">
        <v>38</v>
      </c>
      <c r="O727" s="77"/>
      <c r="P727" s="183">
        <f>O727*H727</f>
        <v>0</v>
      </c>
      <c r="Q727" s="183">
        <v>0</v>
      </c>
      <c r="R727" s="183">
        <f>Q727*H727</f>
        <v>0</v>
      </c>
      <c r="S727" s="183">
        <v>0</v>
      </c>
      <c r="T727" s="184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185" t="s">
        <v>233</v>
      </c>
      <c r="AT727" s="185" t="s">
        <v>191</v>
      </c>
      <c r="AU727" s="185" t="s">
        <v>82</v>
      </c>
      <c r="AY727" s="19" t="s">
        <v>189</v>
      </c>
      <c r="BE727" s="186">
        <f>IF(N727="základní",J727,0)</f>
        <v>0</v>
      </c>
      <c r="BF727" s="186">
        <f>IF(N727="snížená",J727,0)</f>
        <v>0</v>
      </c>
      <c r="BG727" s="186">
        <f>IF(N727="zákl. přenesená",J727,0)</f>
        <v>0</v>
      </c>
      <c r="BH727" s="186">
        <f>IF(N727="sníž. přenesená",J727,0)</f>
        <v>0</v>
      </c>
      <c r="BI727" s="186">
        <f>IF(N727="nulová",J727,0)</f>
        <v>0</v>
      </c>
      <c r="BJ727" s="19" t="s">
        <v>80</v>
      </c>
      <c r="BK727" s="186">
        <f>ROUND(I727*H727,2)</f>
        <v>0</v>
      </c>
      <c r="BL727" s="19" t="s">
        <v>233</v>
      </c>
      <c r="BM727" s="185" t="s">
        <v>1037</v>
      </c>
    </row>
    <row r="728" s="13" customFormat="1">
      <c r="A728" s="13"/>
      <c r="B728" s="187"/>
      <c r="C728" s="13"/>
      <c r="D728" s="188" t="s">
        <v>195</v>
      </c>
      <c r="E728" s="189" t="s">
        <v>1</v>
      </c>
      <c r="F728" s="190" t="s">
        <v>1038</v>
      </c>
      <c r="G728" s="13"/>
      <c r="H728" s="189" t="s">
        <v>1</v>
      </c>
      <c r="I728" s="191"/>
      <c r="J728" s="13"/>
      <c r="K728" s="13"/>
      <c r="L728" s="187"/>
      <c r="M728" s="192"/>
      <c r="N728" s="193"/>
      <c r="O728" s="193"/>
      <c r="P728" s="193"/>
      <c r="Q728" s="193"/>
      <c r="R728" s="193"/>
      <c r="S728" s="193"/>
      <c r="T728" s="19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89" t="s">
        <v>195</v>
      </c>
      <c r="AU728" s="189" t="s">
        <v>82</v>
      </c>
      <c r="AV728" s="13" t="s">
        <v>80</v>
      </c>
      <c r="AW728" s="13" t="s">
        <v>30</v>
      </c>
      <c r="AX728" s="13" t="s">
        <v>73</v>
      </c>
      <c r="AY728" s="189" t="s">
        <v>189</v>
      </c>
    </row>
    <row r="729" s="14" customFormat="1">
      <c r="A729" s="14"/>
      <c r="B729" s="195"/>
      <c r="C729" s="14"/>
      <c r="D729" s="188" t="s">
        <v>195</v>
      </c>
      <c r="E729" s="196" t="s">
        <v>1</v>
      </c>
      <c r="F729" s="197" t="s">
        <v>1039</v>
      </c>
      <c r="G729" s="14"/>
      <c r="H729" s="198">
        <v>35.845999999999997</v>
      </c>
      <c r="I729" s="199"/>
      <c r="J729" s="14"/>
      <c r="K729" s="14"/>
      <c r="L729" s="195"/>
      <c r="M729" s="200"/>
      <c r="N729" s="201"/>
      <c r="O729" s="201"/>
      <c r="P729" s="201"/>
      <c r="Q729" s="201"/>
      <c r="R729" s="201"/>
      <c r="S729" s="201"/>
      <c r="T729" s="202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196" t="s">
        <v>195</v>
      </c>
      <c r="AU729" s="196" t="s">
        <v>82</v>
      </c>
      <c r="AV729" s="14" t="s">
        <v>82</v>
      </c>
      <c r="AW729" s="14" t="s">
        <v>30</v>
      </c>
      <c r="AX729" s="14" t="s">
        <v>73</v>
      </c>
      <c r="AY729" s="196" t="s">
        <v>189</v>
      </c>
    </row>
    <row r="730" s="14" customFormat="1">
      <c r="A730" s="14"/>
      <c r="B730" s="195"/>
      <c r="C730" s="14"/>
      <c r="D730" s="188" t="s">
        <v>195</v>
      </c>
      <c r="E730" s="196" t="s">
        <v>1</v>
      </c>
      <c r="F730" s="197" t="s">
        <v>1040</v>
      </c>
      <c r="G730" s="14"/>
      <c r="H730" s="198">
        <v>14.337999999999999</v>
      </c>
      <c r="I730" s="199"/>
      <c r="J730" s="14"/>
      <c r="K730" s="14"/>
      <c r="L730" s="195"/>
      <c r="M730" s="200"/>
      <c r="N730" s="201"/>
      <c r="O730" s="201"/>
      <c r="P730" s="201"/>
      <c r="Q730" s="201"/>
      <c r="R730" s="201"/>
      <c r="S730" s="201"/>
      <c r="T730" s="20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196" t="s">
        <v>195</v>
      </c>
      <c r="AU730" s="196" t="s">
        <v>82</v>
      </c>
      <c r="AV730" s="14" t="s">
        <v>82</v>
      </c>
      <c r="AW730" s="14" t="s">
        <v>30</v>
      </c>
      <c r="AX730" s="14" t="s">
        <v>73</v>
      </c>
      <c r="AY730" s="196" t="s">
        <v>189</v>
      </c>
    </row>
    <row r="731" s="13" customFormat="1">
      <c r="A731" s="13"/>
      <c r="B731" s="187"/>
      <c r="C731" s="13"/>
      <c r="D731" s="188" t="s">
        <v>195</v>
      </c>
      <c r="E731" s="189" t="s">
        <v>1</v>
      </c>
      <c r="F731" s="190" t="s">
        <v>1041</v>
      </c>
      <c r="G731" s="13"/>
      <c r="H731" s="189" t="s">
        <v>1</v>
      </c>
      <c r="I731" s="191"/>
      <c r="J731" s="13"/>
      <c r="K731" s="13"/>
      <c r="L731" s="187"/>
      <c r="M731" s="192"/>
      <c r="N731" s="193"/>
      <c r="O731" s="193"/>
      <c r="P731" s="193"/>
      <c r="Q731" s="193"/>
      <c r="R731" s="193"/>
      <c r="S731" s="193"/>
      <c r="T731" s="194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189" t="s">
        <v>195</v>
      </c>
      <c r="AU731" s="189" t="s">
        <v>82</v>
      </c>
      <c r="AV731" s="13" t="s">
        <v>80</v>
      </c>
      <c r="AW731" s="13" t="s">
        <v>30</v>
      </c>
      <c r="AX731" s="13" t="s">
        <v>73</v>
      </c>
      <c r="AY731" s="189" t="s">
        <v>189</v>
      </c>
    </row>
    <row r="732" s="14" customFormat="1">
      <c r="A732" s="14"/>
      <c r="B732" s="195"/>
      <c r="C732" s="14"/>
      <c r="D732" s="188" t="s">
        <v>195</v>
      </c>
      <c r="E732" s="196" t="s">
        <v>1</v>
      </c>
      <c r="F732" s="197" t="s">
        <v>1042</v>
      </c>
      <c r="G732" s="14"/>
      <c r="H732" s="198">
        <v>23.327000000000002</v>
      </c>
      <c r="I732" s="199"/>
      <c r="J732" s="14"/>
      <c r="K732" s="14"/>
      <c r="L732" s="195"/>
      <c r="M732" s="200"/>
      <c r="N732" s="201"/>
      <c r="O732" s="201"/>
      <c r="P732" s="201"/>
      <c r="Q732" s="201"/>
      <c r="R732" s="201"/>
      <c r="S732" s="201"/>
      <c r="T732" s="20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196" t="s">
        <v>195</v>
      </c>
      <c r="AU732" s="196" t="s">
        <v>82</v>
      </c>
      <c r="AV732" s="14" t="s">
        <v>82</v>
      </c>
      <c r="AW732" s="14" t="s">
        <v>30</v>
      </c>
      <c r="AX732" s="14" t="s">
        <v>73</v>
      </c>
      <c r="AY732" s="196" t="s">
        <v>189</v>
      </c>
    </row>
    <row r="733" s="13" customFormat="1">
      <c r="A733" s="13"/>
      <c r="B733" s="187"/>
      <c r="C733" s="13"/>
      <c r="D733" s="188" t="s">
        <v>195</v>
      </c>
      <c r="E733" s="189" t="s">
        <v>1</v>
      </c>
      <c r="F733" s="190" t="s">
        <v>1043</v>
      </c>
      <c r="G733" s="13"/>
      <c r="H733" s="189" t="s">
        <v>1</v>
      </c>
      <c r="I733" s="191"/>
      <c r="J733" s="13"/>
      <c r="K733" s="13"/>
      <c r="L733" s="187"/>
      <c r="M733" s="192"/>
      <c r="N733" s="193"/>
      <c r="O733" s="193"/>
      <c r="P733" s="193"/>
      <c r="Q733" s="193"/>
      <c r="R733" s="193"/>
      <c r="S733" s="193"/>
      <c r="T733" s="19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189" t="s">
        <v>195</v>
      </c>
      <c r="AU733" s="189" t="s">
        <v>82</v>
      </c>
      <c r="AV733" s="13" t="s">
        <v>80</v>
      </c>
      <c r="AW733" s="13" t="s">
        <v>30</v>
      </c>
      <c r="AX733" s="13" t="s">
        <v>73</v>
      </c>
      <c r="AY733" s="189" t="s">
        <v>189</v>
      </c>
    </row>
    <row r="734" s="14" customFormat="1">
      <c r="A734" s="14"/>
      <c r="B734" s="195"/>
      <c r="C734" s="14"/>
      <c r="D734" s="188" t="s">
        <v>195</v>
      </c>
      <c r="E734" s="196" t="s">
        <v>1</v>
      </c>
      <c r="F734" s="197" t="s">
        <v>1044</v>
      </c>
      <c r="G734" s="14"/>
      <c r="H734" s="198">
        <v>23.690999999999999</v>
      </c>
      <c r="I734" s="199"/>
      <c r="J734" s="14"/>
      <c r="K734" s="14"/>
      <c r="L734" s="195"/>
      <c r="M734" s="200"/>
      <c r="N734" s="201"/>
      <c r="O734" s="201"/>
      <c r="P734" s="201"/>
      <c r="Q734" s="201"/>
      <c r="R734" s="201"/>
      <c r="S734" s="201"/>
      <c r="T734" s="202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196" t="s">
        <v>195</v>
      </c>
      <c r="AU734" s="196" t="s">
        <v>82</v>
      </c>
      <c r="AV734" s="14" t="s">
        <v>82</v>
      </c>
      <c r="AW734" s="14" t="s">
        <v>30</v>
      </c>
      <c r="AX734" s="14" t="s">
        <v>73</v>
      </c>
      <c r="AY734" s="196" t="s">
        <v>189</v>
      </c>
    </row>
    <row r="735" s="15" customFormat="1">
      <c r="A735" s="15"/>
      <c r="B735" s="203"/>
      <c r="C735" s="15"/>
      <c r="D735" s="188" t="s">
        <v>195</v>
      </c>
      <c r="E735" s="204" t="s">
        <v>1</v>
      </c>
      <c r="F735" s="205" t="s">
        <v>200</v>
      </c>
      <c r="G735" s="15"/>
      <c r="H735" s="206">
        <v>97.201999999999998</v>
      </c>
      <c r="I735" s="207"/>
      <c r="J735" s="15"/>
      <c r="K735" s="15"/>
      <c r="L735" s="203"/>
      <c r="M735" s="208"/>
      <c r="N735" s="209"/>
      <c r="O735" s="209"/>
      <c r="P735" s="209"/>
      <c r="Q735" s="209"/>
      <c r="R735" s="209"/>
      <c r="S735" s="209"/>
      <c r="T735" s="210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04" t="s">
        <v>195</v>
      </c>
      <c r="AU735" s="204" t="s">
        <v>82</v>
      </c>
      <c r="AV735" s="15" t="s">
        <v>104</v>
      </c>
      <c r="AW735" s="15" t="s">
        <v>30</v>
      </c>
      <c r="AX735" s="15" t="s">
        <v>80</v>
      </c>
      <c r="AY735" s="204" t="s">
        <v>189</v>
      </c>
    </row>
    <row r="736" s="2" customFormat="1" ht="55.5" customHeight="1">
      <c r="A736" s="38"/>
      <c r="B736" s="172"/>
      <c r="C736" s="219" t="s">
        <v>658</v>
      </c>
      <c r="D736" s="219" t="s">
        <v>874</v>
      </c>
      <c r="E736" s="220" t="s">
        <v>1018</v>
      </c>
      <c r="F736" s="221" t="s">
        <v>1019</v>
      </c>
      <c r="G736" s="222" t="s">
        <v>223</v>
      </c>
      <c r="H736" s="223">
        <v>116.642</v>
      </c>
      <c r="I736" s="224"/>
      <c r="J736" s="225">
        <f>ROUND(I736*H736,2)</f>
        <v>0</v>
      </c>
      <c r="K736" s="226"/>
      <c r="L736" s="227"/>
      <c r="M736" s="228" t="s">
        <v>1</v>
      </c>
      <c r="N736" s="229" t="s">
        <v>38</v>
      </c>
      <c r="O736" s="77"/>
      <c r="P736" s="183">
        <f>O736*H736</f>
        <v>0</v>
      </c>
      <c r="Q736" s="183">
        <v>0</v>
      </c>
      <c r="R736" s="183">
        <f>Q736*H736</f>
        <v>0</v>
      </c>
      <c r="S736" s="183">
        <v>0</v>
      </c>
      <c r="T736" s="184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185" t="s">
        <v>281</v>
      </c>
      <c r="AT736" s="185" t="s">
        <v>874</v>
      </c>
      <c r="AU736" s="185" t="s">
        <v>82</v>
      </c>
      <c r="AY736" s="19" t="s">
        <v>189</v>
      </c>
      <c r="BE736" s="186">
        <f>IF(N736="základní",J736,0)</f>
        <v>0</v>
      </c>
      <c r="BF736" s="186">
        <f>IF(N736="snížená",J736,0)</f>
        <v>0</v>
      </c>
      <c r="BG736" s="186">
        <f>IF(N736="zákl. přenesená",J736,0)</f>
        <v>0</v>
      </c>
      <c r="BH736" s="186">
        <f>IF(N736="sníž. přenesená",J736,0)</f>
        <v>0</v>
      </c>
      <c r="BI736" s="186">
        <f>IF(N736="nulová",J736,0)</f>
        <v>0</v>
      </c>
      <c r="BJ736" s="19" t="s">
        <v>80</v>
      </c>
      <c r="BK736" s="186">
        <f>ROUND(I736*H736,2)</f>
        <v>0</v>
      </c>
      <c r="BL736" s="19" t="s">
        <v>233</v>
      </c>
      <c r="BM736" s="185" t="s">
        <v>1045</v>
      </c>
    </row>
    <row r="737" s="14" customFormat="1">
      <c r="A737" s="14"/>
      <c r="B737" s="195"/>
      <c r="C737" s="14"/>
      <c r="D737" s="188" t="s">
        <v>195</v>
      </c>
      <c r="E737" s="196" t="s">
        <v>1</v>
      </c>
      <c r="F737" s="197" t="s">
        <v>1046</v>
      </c>
      <c r="G737" s="14"/>
      <c r="H737" s="198">
        <v>116.642</v>
      </c>
      <c r="I737" s="199"/>
      <c r="J737" s="14"/>
      <c r="K737" s="14"/>
      <c r="L737" s="195"/>
      <c r="M737" s="200"/>
      <c r="N737" s="201"/>
      <c r="O737" s="201"/>
      <c r="P737" s="201"/>
      <c r="Q737" s="201"/>
      <c r="R737" s="201"/>
      <c r="S737" s="201"/>
      <c r="T737" s="20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196" t="s">
        <v>195</v>
      </c>
      <c r="AU737" s="196" t="s">
        <v>82</v>
      </c>
      <c r="AV737" s="14" t="s">
        <v>82</v>
      </c>
      <c r="AW737" s="14" t="s">
        <v>30</v>
      </c>
      <c r="AX737" s="14" t="s">
        <v>73</v>
      </c>
      <c r="AY737" s="196" t="s">
        <v>189</v>
      </c>
    </row>
    <row r="738" s="15" customFormat="1">
      <c r="A738" s="15"/>
      <c r="B738" s="203"/>
      <c r="C738" s="15"/>
      <c r="D738" s="188" t="s">
        <v>195</v>
      </c>
      <c r="E738" s="204" t="s">
        <v>1</v>
      </c>
      <c r="F738" s="205" t="s">
        <v>200</v>
      </c>
      <c r="G738" s="15"/>
      <c r="H738" s="206">
        <v>116.642</v>
      </c>
      <c r="I738" s="207"/>
      <c r="J738" s="15"/>
      <c r="K738" s="15"/>
      <c r="L738" s="203"/>
      <c r="M738" s="208"/>
      <c r="N738" s="209"/>
      <c r="O738" s="209"/>
      <c r="P738" s="209"/>
      <c r="Q738" s="209"/>
      <c r="R738" s="209"/>
      <c r="S738" s="209"/>
      <c r="T738" s="210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04" t="s">
        <v>195</v>
      </c>
      <c r="AU738" s="204" t="s">
        <v>82</v>
      </c>
      <c r="AV738" s="15" t="s">
        <v>104</v>
      </c>
      <c r="AW738" s="15" t="s">
        <v>30</v>
      </c>
      <c r="AX738" s="15" t="s">
        <v>80</v>
      </c>
      <c r="AY738" s="204" t="s">
        <v>189</v>
      </c>
    </row>
    <row r="739" s="2" customFormat="1" ht="24.15" customHeight="1">
      <c r="A739" s="38"/>
      <c r="B739" s="172"/>
      <c r="C739" s="173" t="s">
        <v>1047</v>
      </c>
      <c r="D739" s="173" t="s">
        <v>191</v>
      </c>
      <c r="E739" s="174" t="s">
        <v>1048</v>
      </c>
      <c r="F739" s="175" t="s">
        <v>1049</v>
      </c>
      <c r="G739" s="176" t="s">
        <v>223</v>
      </c>
      <c r="H739" s="177">
        <v>609.13699999999994</v>
      </c>
      <c r="I739" s="178"/>
      <c r="J739" s="179">
        <f>ROUND(I739*H739,2)</f>
        <v>0</v>
      </c>
      <c r="K739" s="180"/>
      <c r="L739" s="39"/>
      <c r="M739" s="181" t="s">
        <v>1</v>
      </c>
      <c r="N739" s="182" t="s">
        <v>38</v>
      </c>
      <c r="O739" s="77"/>
      <c r="P739" s="183">
        <f>O739*H739</f>
        <v>0</v>
      </c>
      <c r="Q739" s="183">
        <v>0</v>
      </c>
      <c r="R739" s="183">
        <f>Q739*H739</f>
        <v>0</v>
      </c>
      <c r="S739" s="183">
        <v>0</v>
      </c>
      <c r="T739" s="184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185" t="s">
        <v>233</v>
      </c>
      <c r="AT739" s="185" t="s">
        <v>191</v>
      </c>
      <c r="AU739" s="185" t="s">
        <v>82</v>
      </c>
      <c r="AY739" s="19" t="s">
        <v>189</v>
      </c>
      <c r="BE739" s="186">
        <f>IF(N739="základní",J739,0)</f>
        <v>0</v>
      </c>
      <c r="BF739" s="186">
        <f>IF(N739="snížená",J739,0)</f>
        <v>0</v>
      </c>
      <c r="BG739" s="186">
        <f>IF(N739="zákl. přenesená",J739,0)</f>
        <v>0</v>
      </c>
      <c r="BH739" s="186">
        <f>IF(N739="sníž. přenesená",J739,0)</f>
        <v>0</v>
      </c>
      <c r="BI739" s="186">
        <f>IF(N739="nulová",J739,0)</f>
        <v>0</v>
      </c>
      <c r="BJ739" s="19" t="s">
        <v>80</v>
      </c>
      <c r="BK739" s="186">
        <f>ROUND(I739*H739,2)</f>
        <v>0</v>
      </c>
      <c r="BL739" s="19" t="s">
        <v>233</v>
      </c>
      <c r="BM739" s="185" t="s">
        <v>1050</v>
      </c>
    </row>
    <row r="740" s="14" customFormat="1">
      <c r="A740" s="14"/>
      <c r="B740" s="195"/>
      <c r="C740" s="14"/>
      <c r="D740" s="188" t="s">
        <v>195</v>
      </c>
      <c r="E740" s="196" t="s">
        <v>1</v>
      </c>
      <c r="F740" s="197" t="s">
        <v>1051</v>
      </c>
      <c r="G740" s="14"/>
      <c r="H740" s="198">
        <v>508.48200000000003</v>
      </c>
      <c r="I740" s="199"/>
      <c r="J740" s="14"/>
      <c r="K740" s="14"/>
      <c r="L740" s="195"/>
      <c r="M740" s="200"/>
      <c r="N740" s="201"/>
      <c r="O740" s="201"/>
      <c r="P740" s="201"/>
      <c r="Q740" s="201"/>
      <c r="R740" s="201"/>
      <c r="S740" s="201"/>
      <c r="T740" s="20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196" t="s">
        <v>195</v>
      </c>
      <c r="AU740" s="196" t="s">
        <v>82</v>
      </c>
      <c r="AV740" s="14" t="s">
        <v>82</v>
      </c>
      <c r="AW740" s="14" t="s">
        <v>30</v>
      </c>
      <c r="AX740" s="14" t="s">
        <v>73</v>
      </c>
      <c r="AY740" s="196" t="s">
        <v>189</v>
      </c>
    </row>
    <row r="741" s="13" customFormat="1">
      <c r="A741" s="13"/>
      <c r="B741" s="187"/>
      <c r="C741" s="13"/>
      <c r="D741" s="188" t="s">
        <v>195</v>
      </c>
      <c r="E741" s="189" t="s">
        <v>1</v>
      </c>
      <c r="F741" s="190" t="s">
        <v>1052</v>
      </c>
      <c r="G741" s="13"/>
      <c r="H741" s="189" t="s">
        <v>1</v>
      </c>
      <c r="I741" s="191"/>
      <c r="J741" s="13"/>
      <c r="K741" s="13"/>
      <c r="L741" s="187"/>
      <c r="M741" s="192"/>
      <c r="N741" s="193"/>
      <c r="O741" s="193"/>
      <c r="P741" s="193"/>
      <c r="Q741" s="193"/>
      <c r="R741" s="193"/>
      <c r="S741" s="193"/>
      <c r="T741" s="19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189" t="s">
        <v>195</v>
      </c>
      <c r="AU741" s="189" t="s">
        <v>82</v>
      </c>
      <c r="AV741" s="13" t="s">
        <v>80</v>
      </c>
      <c r="AW741" s="13" t="s">
        <v>30</v>
      </c>
      <c r="AX741" s="13" t="s">
        <v>73</v>
      </c>
      <c r="AY741" s="189" t="s">
        <v>189</v>
      </c>
    </row>
    <row r="742" s="14" customFormat="1">
      <c r="A742" s="14"/>
      <c r="B742" s="195"/>
      <c r="C742" s="14"/>
      <c r="D742" s="188" t="s">
        <v>195</v>
      </c>
      <c r="E742" s="196" t="s">
        <v>1</v>
      </c>
      <c r="F742" s="197" t="s">
        <v>1053</v>
      </c>
      <c r="G742" s="14"/>
      <c r="H742" s="198">
        <v>9.266</v>
      </c>
      <c r="I742" s="199"/>
      <c r="J742" s="14"/>
      <c r="K742" s="14"/>
      <c r="L742" s="195"/>
      <c r="M742" s="200"/>
      <c r="N742" s="201"/>
      <c r="O742" s="201"/>
      <c r="P742" s="201"/>
      <c r="Q742" s="201"/>
      <c r="R742" s="201"/>
      <c r="S742" s="201"/>
      <c r="T742" s="20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196" t="s">
        <v>195</v>
      </c>
      <c r="AU742" s="196" t="s">
        <v>82</v>
      </c>
      <c r="AV742" s="14" t="s">
        <v>82</v>
      </c>
      <c r="AW742" s="14" t="s">
        <v>30</v>
      </c>
      <c r="AX742" s="14" t="s">
        <v>73</v>
      </c>
      <c r="AY742" s="196" t="s">
        <v>189</v>
      </c>
    </row>
    <row r="743" s="13" customFormat="1">
      <c r="A743" s="13"/>
      <c r="B743" s="187"/>
      <c r="C743" s="13"/>
      <c r="D743" s="188" t="s">
        <v>195</v>
      </c>
      <c r="E743" s="189" t="s">
        <v>1</v>
      </c>
      <c r="F743" s="190" t="s">
        <v>1023</v>
      </c>
      <c r="G743" s="13"/>
      <c r="H743" s="189" t="s">
        <v>1</v>
      </c>
      <c r="I743" s="191"/>
      <c r="J743" s="13"/>
      <c r="K743" s="13"/>
      <c r="L743" s="187"/>
      <c r="M743" s="192"/>
      <c r="N743" s="193"/>
      <c r="O743" s="193"/>
      <c r="P743" s="193"/>
      <c r="Q743" s="193"/>
      <c r="R743" s="193"/>
      <c r="S743" s="193"/>
      <c r="T743" s="19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189" t="s">
        <v>195</v>
      </c>
      <c r="AU743" s="189" t="s">
        <v>82</v>
      </c>
      <c r="AV743" s="13" t="s">
        <v>80</v>
      </c>
      <c r="AW743" s="13" t="s">
        <v>30</v>
      </c>
      <c r="AX743" s="13" t="s">
        <v>73</v>
      </c>
      <c r="AY743" s="189" t="s">
        <v>189</v>
      </c>
    </row>
    <row r="744" s="14" customFormat="1">
      <c r="A744" s="14"/>
      <c r="B744" s="195"/>
      <c r="C744" s="14"/>
      <c r="D744" s="188" t="s">
        <v>195</v>
      </c>
      <c r="E744" s="196" t="s">
        <v>1</v>
      </c>
      <c r="F744" s="197" t="s">
        <v>1054</v>
      </c>
      <c r="G744" s="14"/>
      <c r="H744" s="198">
        <v>91.388999999999996</v>
      </c>
      <c r="I744" s="199"/>
      <c r="J744" s="14"/>
      <c r="K744" s="14"/>
      <c r="L744" s="195"/>
      <c r="M744" s="200"/>
      <c r="N744" s="201"/>
      <c r="O744" s="201"/>
      <c r="P744" s="201"/>
      <c r="Q744" s="201"/>
      <c r="R744" s="201"/>
      <c r="S744" s="201"/>
      <c r="T744" s="20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196" t="s">
        <v>195</v>
      </c>
      <c r="AU744" s="196" t="s">
        <v>82</v>
      </c>
      <c r="AV744" s="14" t="s">
        <v>82</v>
      </c>
      <c r="AW744" s="14" t="s">
        <v>30</v>
      </c>
      <c r="AX744" s="14" t="s">
        <v>73</v>
      </c>
      <c r="AY744" s="196" t="s">
        <v>189</v>
      </c>
    </row>
    <row r="745" s="15" customFormat="1">
      <c r="A745" s="15"/>
      <c r="B745" s="203"/>
      <c r="C745" s="15"/>
      <c r="D745" s="188" t="s">
        <v>195</v>
      </c>
      <c r="E745" s="204" t="s">
        <v>1</v>
      </c>
      <c r="F745" s="205" t="s">
        <v>200</v>
      </c>
      <c r="G745" s="15"/>
      <c r="H745" s="206">
        <v>609.13700000000006</v>
      </c>
      <c r="I745" s="207"/>
      <c r="J745" s="15"/>
      <c r="K745" s="15"/>
      <c r="L745" s="203"/>
      <c r="M745" s="208"/>
      <c r="N745" s="209"/>
      <c r="O745" s="209"/>
      <c r="P745" s="209"/>
      <c r="Q745" s="209"/>
      <c r="R745" s="209"/>
      <c r="S745" s="209"/>
      <c r="T745" s="210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04" t="s">
        <v>195</v>
      </c>
      <c r="AU745" s="204" t="s">
        <v>82</v>
      </c>
      <c r="AV745" s="15" t="s">
        <v>104</v>
      </c>
      <c r="AW745" s="15" t="s">
        <v>30</v>
      </c>
      <c r="AX745" s="15" t="s">
        <v>80</v>
      </c>
      <c r="AY745" s="204" t="s">
        <v>189</v>
      </c>
    </row>
    <row r="746" s="2" customFormat="1" ht="16.5" customHeight="1">
      <c r="A746" s="38"/>
      <c r="B746" s="172"/>
      <c r="C746" s="219" t="s">
        <v>662</v>
      </c>
      <c r="D746" s="219" t="s">
        <v>874</v>
      </c>
      <c r="E746" s="220" t="s">
        <v>1055</v>
      </c>
      <c r="F746" s="221" t="s">
        <v>1056</v>
      </c>
      <c r="G746" s="222" t="s">
        <v>223</v>
      </c>
      <c r="H746" s="223">
        <v>639.59400000000005</v>
      </c>
      <c r="I746" s="224"/>
      <c r="J746" s="225">
        <f>ROUND(I746*H746,2)</f>
        <v>0</v>
      </c>
      <c r="K746" s="226"/>
      <c r="L746" s="227"/>
      <c r="M746" s="228" t="s">
        <v>1</v>
      </c>
      <c r="N746" s="229" t="s">
        <v>38</v>
      </c>
      <c r="O746" s="77"/>
      <c r="P746" s="183">
        <f>O746*H746</f>
        <v>0</v>
      </c>
      <c r="Q746" s="183">
        <v>0</v>
      </c>
      <c r="R746" s="183">
        <f>Q746*H746</f>
        <v>0</v>
      </c>
      <c r="S746" s="183">
        <v>0</v>
      </c>
      <c r="T746" s="184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185" t="s">
        <v>281</v>
      </c>
      <c r="AT746" s="185" t="s">
        <v>874</v>
      </c>
      <c r="AU746" s="185" t="s">
        <v>82</v>
      </c>
      <c r="AY746" s="19" t="s">
        <v>189</v>
      </c>
      <c r="BE746" s="186">
        <f>IF(N746="základní",J746,0)</f>
        <v>0</v>
      </c>
      <c r="BF746" s="186">
        <f>IF(N746="snížená",J746,0)</f>
        <v>0</v>
      </c>
      <c r="BG746" s="186">
        <f>IF(N746="zákl. přenesená",J746,0)</f>
        <v>0</v>
      </c>
      <c r="BH746" s="186">
        <f>IF(N746="sníž. přenesená",J746,0)</f>
        <v>0</v>
      </c>
      <c r="BI746" s="186">
        <f>IF(N746="nulová",J746,0)</f>
        <v>0</v>
      </c>
      <c r="BJ746" s="19" t="s">
        <v>80</v>
      </c>
      <c r="BK746" s="186">
        <f>ROUND(I746*H746,2)</f>
        <v>0</v>
      </c>
      <c r="BL746" s="19" t="s">
        <v>233</v>
      </c>
      <c r="BM746" s="185" t="s">
        <v>1057</v>
      </c>
    </row>
    <row r="747" s="14" customFormat="1">
      <c r="A747" s="14"/>
      <c r="B747" s="195"/>
      <c r="C747" s="14"/>
      <c r="D747" s="188" t="s">
        <v>195</v>
      </c>
      <c r="E747" s="196" t="s">
        <v>1</v>
      </c>
      <c r="F747" s="197" t="s">
        <v>1058</v>
      </c>
      <c r="G747" s="14"/>
      <c r="H747" s="198">
        <v>639.59400000000005</v>
      </c>
      <c r="I747" s="199"/>
      <c r="J747" s="14"/>
      <c r="K747" s="14"/>
      <c r="L747" s="195"/>
      <c r="M747" s="200"/>
      <c r="N747" s="201"/>
      <c r="O747" s="201"/>
      <c r="P747" s="201"/>
      <c r="Q747" s="201"/>
      <c r="R747" s="201"/>
      <c r="S747" s="201"/>
      <c r="T747" s="20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196" t="s">
        <v>195</v>
      </c>
      <c r="AU747" s="196" t="s">
        <v>82</v>
      </c>
      <c r="AV747" s="14" t="s">
        <v>82</v>
      </c>
      <c r="AW747" s="14" t="s">
        <v>30</v>
      </c>
      <c r="AX747" s="14" t="s">
        <v>73</v>
      </c>
      <c r="AY747" s="196" t="s">
        <v>189</v>
      </c>
    </row>
    <row r="748" s="15" customFormat="1">
      <c r="A748" s="15"/>
      <c r="B748" s="203"/>
      <c r="C748" s="15"/>
      <c r="D748" s="188" t="s">
        <v>195</v>
      </c>
      <c r="E748" s="204" t="s">
        <v>1</v>
      </c>
      <c r="F748" s="205" t="s">
        <v>200</v>
      </c>
      <c r="G748" s="15"/>
      <c r="H748" s="206">
        <v>639.59400000000005</v>
      </c>
      <c r="I748" s="207"/>
      <c r="J748" s="15"/>
      <c r="K748" s="15"/>
      <c r="L748" s="203"/>
      <c r="M748" s="208"/>
      <c r="N748" s="209"/>
      <c r="O748" s="209"/>
      <c r="P748" s="209"/>
      <c r="Q748" s="209"/>
      <c r="R748" s="209"/>
      <c r="S748" s="209"/>
      <c r="T748" s="210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04" t="s">
        <v>195</v>
      </c>
      <c r="AU748" s="204" t="s">
        <v>82</v>
      </c>
      <c r="AV748" s="15" t="s">
        <v>104</v>
      </c>
      <c r="AW748" s="15" t="s">
        <v>30</v>
      </c>
      <c r="AX748" s="15" t="s">
        <v>80</v>
      </c>
      <c r="AY748" s="204" t="s">
        <v>189</v>
      </c>
    </row>
    <row r="749" s="2" customFormat="1" ht="49.05" customHeight="1">
      <c r="A749" s="38"/>
      <c r="B749" s="172"/>
      <c r="C749" s="173" t="s">
        <v>1059</v>
      </c>
      <c r="D749" s="173" t="s">
        <v>191</v>
      </c>
      <c r="E749" s="174" t="s">
        <v>1060</v>
      </c>
      <c r="F749" s="175" t="s">
        <v>1061</v>
      </c>
      <c r="G749" s="176" t="s">
        <v>1062</v>
      </c>
      <c r="H749" s="230"/>
      <c r="I749" s="178"/>
      <c r="J749" s="179">
        <f>ROUND(I749*H749,2)</f>
        <v>0</v>
      </c>
      <c r="K749" s="180"/>
      <c r="L749" s="39"/>
      <c r="M749" s="181" t="s">
        <v>1</v>
      </c>
      <c r="N749" s="182" t="s">
        <v>38</v>
      </c>
      <c r="O749" s="77"/>
      <c r="P749" s="183">
        <f>O749*H749</f>
        <v>0</v>
      </c>
      <c r="Q749" s="183">
        <v>0</v>
      </c>
      <c r="R749" s="183">
        <f>Q749*H749</f>
        <v>0</v>
      </c>
      <c r="S749" s="183">
        <v>0</v>
      </c>
      <c r="T749" s="184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185" t="s">
        <v>233</v>
      </c>
      <c r="AT749" s="185" t="s">
        <v>191</v>
      </c>
      <c r="AU749" s="185" t="s">
        <v>82</v>
      </c>
      <c r="AY749" s="19" t="s">
        <v>189</v>
      </c>
      <c r="BE749" s="186">
        <f>IF(N749="základní",J749,0)</f>
        <v>0</v>
      </c>
      <c r="BF749" s="186">
        <f>IF(N749="snížená",J749,0)</f>
        <v>0</v>
      </c>
      <c r="BG749" s="186">
        <f>IF(N749="zákl. přenesená",J749,0)</f>
        <v>0</v>
      </c>
      <c r="BH749" s="186">
        <f>IF(N749="sníž. přenesená",J749,0)</f>
        <v>0</v>
      </c>
      <c r="BI749" s="186">
        <f>IF(N749="nulová",J749,0)</f>
        <v>0</v>
      </c>
      <c r="BJ749" s="19" t="s">
        <v>80</v>
      </c>
      <c r="BK749" s="186">
        <f>ROUND(I749*H749,2)</f>
        <v>0</v>
      </c>
      <c r="BL749" s="19" t="s">
        <v>233</v>
      </c>
      <c r="BM749" s="185" t="s">
        <v>1063</v>
      </c>
    </row>
    <row r="750" s="12" customFormat="1" ht="22.8" customHeight="1">
      <c r="A750" s="12"/>
      <c r="B750" s="159"/>
      <c r="C750" s="12"/>
      <c r="D750" s="160" t="s">
        <v>72</v>
      </c>
      <c r="E750" s="170" t="s">
        <v>1064</v>
      </c>
      <c r="F750" s="170" t="s">
        <v>1065</v>
      </c>
      <c r="G750" s="12"/>
      <c r="H750" s="12"/>
      <c r="I750" s="162"/>
      <c r="J750" s="171">
        <f>BK750</f>
        <v>0</v>
      </c>
      <c r="K750" s="12"/>
      <c r="L750" s="159"/>
      <c r="M750" s="164"/>
      <c r="N750" s="165"/>
      <c r="O750" s="165"/>
      <c r="P750" s="166">
        <f>SUM(P751:P828)</f>
        <v>0</v>
      </c>
      <c r="Q750" s="165"/>
      <c r="R750" s="166">
        <f>SUM(R751:R828)</f>
        <v>0</v>
      </c>
      <c r="S750" s="165"/>
      <c r="T750" s="167">
        <f>SUM(T751:T828)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160" t="s">
        <v>82</v>
      </c>
      <c r="AT750" s="168" t="s">
        <v>72</v>
      </c>
      <c r="AU750" s="168" t="s">
        <v>80</v>
      </c>
      <c r="AY750" s="160" t="s">
        <v>189</v>
      </c>
      <c r="BK750" s="169">
        <f>SUM(BK751:BK828)</f>
        <v>0</v>
      </c>
    </row>
    <row r="751" s="2" customFormat="1" ht="37.8" customHeight="1">
      <c r="A751" s="38"/>
      <c r="B751" s="172"/>
      <c r="C751" s="173" t="s">
        <v>665</v>
      </c>
      <c r="D751" s="173" t="s">
        <v>191</v>
      </c>
      <c r="E751" s="174" t="s">
        <v>1066</v>
      </c>
      <c r="F751" s="175" t="s">
        <v>1067</v>
      </c>
      <c r="G751" s="176" t="s">
        <v>223</v>
      </c>
      <c r="H751" s="177">
        <v>508.291</v>
      </c>
      <c r="I751" s="178"/>
      <c r="J751" s="179">
        <f>ROUND(I751*H751,2)</f>
        <v>0</v>
      </c>
      <c r="K751" s="180"/>
      <c r="L751" s="39"/>
      <c r="M751" s="181" t="s">
        <v>1</v>
      </c>
      <c r="N751" s="182" t="s">
        <v>38</v>
      </c>
      <c r="O751" s="77"/>
      <c r="P751" s="183">
        <f>O751*H751</f>
        <v>0</v>
      </c>
      <c r="Q751" s="183">
        <v>0</v>
      </c>
      <c r="R751" s="183">
        <f>Q751*H751</f>
        <v>0</v>
      </c>
      <c r="S751" s="183">
        <v>0</v>
      </c>
      <c r="T751" s="184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185" t="s">
        <v>233</v>
      </c>
      <c r="AT751" s="185" t="s">
        <v>191</v>
      </c>
      <c r="AU751" s="185" t="s">
        <v>82</v>
      </c>
      <c r="AY751" s="19" t="s">
        <v>189</v>
      </c>
      <c r="BE751" s="186">
        <f>IF(N751="základní",J751,0)</f>
        <v>0</v>
      </c>
      <c r="BF751" s="186">
        <f>IF(N751="snížená",J751,0)</f>
        <v>0</v>
      </c>
      <c r="BG751" s="186">
        <f>IF(N751="zákl. přenesená",J751,0)</f>
        <v>0</v>
      </c>
      <c r="BH751" s="186">
        <f>IF(N751="sníž. přenesená",J751,0)</f>
        <v>0</v>
      </c>
      <c r="BI751" s="186">
        <f>IF(N751="nulová",J751,0)</f>
        <v>0</v>
      </c>
      <c r="BJ751" s="19" t="s">
        <v>80</v>
      </c>
      <c r="BK751" s="186">
        <f>ROUND(I751*H751,2)</f>
        <v>0</v>
      </c>
      <c r="BL751" s="19" t="s">
        <v>233</v>
      </c>
      <c r="BM751" s="185" t="s">
        <v>1068</v>
      </c>
    </row>
    <row r="752" s="13" customFormat="1">
      <c r="A752" s="13"/>
      <c r="B752" s="187"/>
      <c r="C752" s="13"/>
      <c r="D752" s="188" t="s">
        <v>195</v>
      </c>
      <c r="E752" s="189" t="s">
        <v>1</v>
      </c>
      <c r="F752" s="190" t="s">
        <v>768</v>
      </c>
      <c r="G752" s="13"/>
      <c r="H752" s="189" t="s">
        <v>1</v>
      </c>
      <c r="I752" s="191"/>
      <c r="J752" s="13"/>
      <c r="K752" s="13"/>
      <c r="L752" s="187"/>
      <c r="M752" s="192"/>
      <c r="N752" s="193"/>
      <c r="O752" s="193"/>
      <c r="P752" s="193"/>
      <c r="Q752" s="193"/>
      <c r="R752" s="193"/>
      <c r="S752" s="193"/>
      <c r="T752" s="194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189" t="s">
        <v>195</v>
      </c>
      <c r="AU752" s="189" t="s">
        <v>82</v>
      </c>
      <c r="AV752" s="13" t="s">
        <v>80</v>
      </c>
      <c r="AW752" s="13" t="s">
        <v>30</v>
      </c>
      <c r="AX752" s="13" t="s">
        <v>73</v>
      </c>
      <c r="AY752" s="189" t="s">
        <v>189</v>
      </c>
    </row>
    <row r="753" s="14" customFormat="1">
      <c r="A753" s="14"/>
      <c r="B753" s="195"/>
      <c r="C753" s="14"/>
      <c r="D753" s="188" t="s">
        <v>195</v>
      </c>
      <c r="E753" s="196" t="s">
        <v>1</v>
      </c>
      <c r="F753" s="197" t="s">
        <v>769</v>
      </c>
      <c r="G753" s="14"/>
      <c r="H753" s="198">
        <v>429.81299999999999</v>
      </c>
      <c r="I753" s="199"/>
      <c r="J753" s="14"/>
      <c r="K753" s="14"/>
      <c r="L753" s="195"/>
      <c r="M753" s="200"/>
      <c r="N753" s="201"/>
      <c r="O753" s="201"/>
      <c r="P753" s="201"/>
      <c r="Q753" s="201"/>
      <c r="R753" s="201"/>
      <c r="S753" s="201"/>
      <c r="T753" s="202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196" t="s">
        <v>195</v>
      </c>
      <c r="AU753" s="196" t="s">
        <v>82</v>
      </c>
      <c r="AV753" s="14" t="s">
        <v>82</v>
      </c>
      <c r="AW753" s="14" t="s">
        <v>30</v>
      </c>
      <c r="AX753" s="14" t="s">
        <v>73</v>
      </c>
      <c r="AY753" s="196" t="s">
        <v>189</v>
      </c>
    </row>
    <row r="754" s="14" customFormat="1">
      <c r="A754" s="14"/>
      <c r="B754" s="195"/>
      <c r="C754" s="14"/>
      <c r="D754" s="188" t="s">
        <v>195</v>
      </c>
      <c r="E754" s="196" t="s">
        <v>1</v>
      </c>
      <c r="F754" s="197" t="s">
        <v>770</v>
      </c>
      <c r="G754" s="14"/>
      <c r="H754" s="198">
        <v>-6.6630000000000003</v>
      </c>
      <c r="I754" s="199"/>
      <c r="J754" s="14"/>
      <c r="K754" s="14"/>
      <c r="L754" s="195"/>
      <c r="M754" s="200"/>
      <c r="N754" s="201"/>
      <c r="O754" s="201"/>
      <c r="P754" s="201"/>
      <c r="Q754" s="201"/>
      <c r="R754" s="201"/>
      <c r="S754" s="201"/>
      <c r="T754" s="20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196" t="s">
        <v>195</v>
      </c>
      <c r="AU754" s="196" t="s">
        <v>82</v>
      </c>
      <c r="AV754" s="14" t="s">
        <v>82</v>
      </c>
      <c r="AW754" s="14" t="s">
        <v>30</v>
      </c>
      <c r="AX754" s="14" t="s">
        <v>73</v>
      </c>
      <c r="AY754" s="196" t="s">
        <v>189</v>
      </c>
    </row>
    <row r="755" s="14" customFormat="1">
      <c r="A755" s="14"/>
      <c r="B755" s="195"/>
      <c r="C755" s="14"/>
      <c r="D755" s="188" t="s">
        <v>195</v>
      </c>
      <c r="E755" s="196" t="s">
        <v>1</v>
      </c>
      <c r="F755" s="197" t="s">
        <v>1069</v>
      </c>
      <c r="G755" s="14"/>
      <c r="H755" s="198">
        <v>23.033000000000001</v>
      </c>
      <c r="I755" s="199"/>
      <c r="J755" s="14"/>
      <c r="K755" s="14"/>
      <c r="L755" s="195"/>
      <c r="M755" s="200"/>
      <c r="N755" s="201"/>
      <c r="O755" s="201"/>
      <c r="P755" s="201"/>
      <c r="Q755" s="201"/>
      <c r="R755" s="201"/>
      <c r="S755" s="201"/>
      <c r="T755" s="20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196" t="s">
        <v>195</v>
      </c>
      <c r="AU755" s="196" t="s">
        <v>82</v>
      </c>
      <c r="AV755" s="14" t="s">
        <v>82</v>
      </c>
      <c r="AW755" s="14" t="s">
        <v>30</v>
      </c>
      <c r="AX755" s="14" t="s">
        <v>73</v>
      </c>
      <c r="AY755" s="196" t="s">
        <v>189</v>
      </c>
    </row>
    <row r="756" s="14" customFormat="1">
      <c r="A756" s="14"/>
      <c r="B756" s="195"/>
      <c r="C756" s="14"/>
      <c r="D756" s="188" t="s">
        <v>195</v>
      </c>
      <c r="E756" s="196" t="s">
        <v>1</v>
      </c>
      <c r="F756" s="197" t="s">
        <v>1070</v>
      </c>
      <c r="G756" s="14"/>
      <c r="H756" s="198">
        <v>33.012</v>
      </c>
      <c r="I756" s="199"/>
      <c r="J756" s="14"/>
      <c r="K756" s="14"/>
      <c r="L756" s="195"/>
      <c r="M756" s="200"/>
      <c r="N756" s="201"/>
      <c r="O756" s="201"/>
      <c r="P756" s="201"/>
      <c r="Q756" s="201"/>
      <c r="R756" s="201"/>
      <c r="S756" s="201"/>
      <c r="T756" s="20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196" t="s">
        <v>195</v>
      </c>
      <c r="AU756" s="196" t="s">
        <v>82</v>
      </c>
      <c r="AV756" s="14" t="s">
        <v>82</v>
      </c>
      <c r="AW756" s="14" t="s">
        <v>30</v>
      </c>
      <c r="AX756" s="14" t="s">
        <v>73</v>
      </c>
      <c r="AY756" s="196" t="s">
        <v>189</v>
      </c>
    </row>
    <row r="757" s="14" customFormat="1">
      <c r="A757" s="14"/>
      <c r="B757" s="195"/>
      <c r="C757" s="14"/>
      <c r="D757" s="188" t="s">
        <v>195</v>
      </c>
      <c r="E757" s="196" t="s">
        <v>1</v>
      </c>
      <c r="F757" s="197" t="s">
        <v>647</v>
      </c>
      <c r="G757" s="14"/>
      <c r="H757" s="198">
        <v>9.9359999999999999</v>
      </c>
      <c r="I757" s="199"/>
      <c r="J757" s="14"/>
      <c r="K757" s="14"/>
      <c r="L757" s="195"/>
      <c r="M757" s="200"/>
      <c r="N757" s="201"/>
      <c r="O757" s="201"/>
      <c r="P757" s="201"/>
      <c r="Q757" s="201"/>
      <c r="R757" s="201"/>
      <c r="S757" s="201"/>
      <c r="T757" s="202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196" t="s">
        <v>195</v>
      </c>
      <c r="AU757" s="196" t="s">
        <v>82</v>
      </c>
      <c r="AV757" s="14" t="s">
        <v>82</v>
      </c>
      <c r="AW757" s="14" t="s">
        <v>30</v>
      </c>
      <c r="AX757" s="14" t="s">
        <v>73</v>
      </c>
      <c r="AY757" s="196" t="s">
        <v>189</v>
      </c>
    </row>
    <row r="758" s="14" customFormat="1">
      <c r="A758" s="14"/>
      <c r="B758" s="195"/>
      <c r="C758" s="14"/>
      <c r="D758" s="188" t="s">
        <v>195</v>
      </c>
      <c r="E758" s="196" t="s">
        <v>1</v>
      </c>
      <c r="F758" s="197" t="s">
        <v>648</v>
      </c>
      <c r="G758" s="14"/>
      <c r="H758" s="198">
        <v>9.9000000000000004</v>
      </c>
      <c r="I758" s="199"/>
      <c r="J758" s="14"/>
      <c r="K758" s="14"/>
      <c r="L758" s="195"/>
      <c r="M758" s="200"/>
      <c r="N758" s="201"/>
      <c r="O758" s="201"/>
      <c r="P758" s="201"/>
      <c r="Q758" s="201"/>
      <c r="R758" s="201"/>
      <c r="S758" s="201"/>
      <c r="T758" s="20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196" t="s">
        <v>195</v>
      </c>
      <c r="AU758" s="196" t="s">
        <v>82</v>
      </c>
      <c r="AV758" s="14" t="s">
        <v>82</v>
      </c>
      <c r="AW758" s="14" t="s">
        <v>30</v>
      </c>
      <c r="AX758" s="14" t="s">
        <v>73</v>
      </c>
      <c r="AY758" s="196" t="s">
        <v>189</v>
      </c>
    </row>
    <row r="759" s="14" customFormat="1">
      <c r="A759" s="14"/>
      <c r="B759" s="195"/>
      <c r="C759" s="14"/>
      <c r="D759" s="188" t="s">
        <v>195</v>
      </c>
      <c r="E759" s="196" t="s">
        <v>1</v>
      </c>
      <c r="F759" s="197" t="s">
        <v>1071</v>
      </c>
      <c r="G759" s="14"/>
      <c r="H759" s="198">
        <v>9.2599999999999998</v>
      </c>
      <c r="I759" s="199"/>
      <c r="J759" s="14"/>
      <c r="K759" s="14"/>
      <c r="L759" s="195"/>
      <c r="M759" s="200"/>
      <c r="N759" s="201"/>
      <c r="O759" s="201"/>
      <c r="P759" s="201"/>
      <c r="Q759" s="201"/>
      <c r="R759" s="201"/>
      <c r="S759" s="201"/>
      <c r="T759" s="202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196" t="s">
        <v>195</v>
      </c>
      <c r="AU759" s="196" t="s">
        <v>82</v>
      </c>
      <c r="AV759" s="14" t="s">
        <v>82</v>
      </c>
      <c r="AW759" s="14" t="s">
        <v>30</v>
      </c>
      <c r="AX759" s="14" t="s">
        <v>73</v>
      </c>
      <c r="AY759" s="196" t="s">
        <v>189</v>
      </c>
    </row>
    <row r="760" s="15" customFormat="1">
      <c r="A760" s="15"/>
      <c r="B760" s="203"/>
      <c r="C760" s="15"/>
      <c r="D760" s="188" t="s">
        <v>195</v>
      </c>
      <c r="E760" s="204" t="s">
        <v>1</v>
      </c>
      <c r="F760" s="205" t="s">
        <v>200</v>
      </c>
      <c r="G760" s="15"/>
      <c r="H760" s="206">
        <v>508.29099999999994</v>
      </c>
      <c r="I760" s="207"/>
      <c r="J760" s="15"/>
      <c r="K760" s="15"/>
      <c r="L760" s="203"/>
      <c r="M760" s="208"/>
      <c r="N760" s="209"/>
      <c r="O760" s="209"/>
      <c r="P760" s="209"/>
      <c r="Q760" s="209"/>
      <c r="R760" s="209"/>
      <c r="S760" s="209"/>
      <c r="T760" s="210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04" t="s">
        <v>195</v>
      </c>
      <c r="AU760" s="204" t="s">
        <v>82</v>
      </c>
      <c r="AV760" s="15" t="s">
        <v>104</v>
      </c>
      <c r="AW760" s="15" t="s">
        <v>30</v>
      </c>
      <c r="AX760" s="15" t="s">
        <v>80</v>
      </c>
      <c r="AY760" s="204" t="s">
        <v>189</v>
      </c>
    </row>
    <row r="761" s="2" customFormat="1" ht="16.5" customHeight="1">
      <c r="A761" s="38"/>
      <c r="B761" s="172"/>
      <c r="C761" s="219" t="s">
        <v>1072</v>
      </c>
      <c r="D761" s="219" t="s">
        <v>874</v>
      </c>
      <c r="E761" s="220" t="s">
        <v>986</v>
      </c>
      <c r="F761" s="221" t="s">
        <v>987</v>
      </c>
      <c r="G761" s="222" t="s">
        <v>988</v>
      </c>
      <c r="H761" s="223">
        <v>162.65299999999999</v>
      </c>
      <c r="I761" s="224"/>
      <c r="J761" s="225">
        <f>ROUND(I761*H761,2)</f>
        <v>0</v>
      </c>
      <c r="K761" s="226"/>
      <c r="L761" s="227"/>
      <c r="M761" s="228" t="s">
        <v>1</v>
      </c>
      <c r="N761" s="229" t="s">
        <v>38</v>
      </c>
      <c r="O761" s="77"/>
      <c r="P761" s="183">
        <f>O761*H761</f>
        <v>0</v>
      </c>
      <c r="Q761" s="183">
        <v>0</v>
      </c>
      <c r="R761" s="183">
        <f>Q761*H761</f>
        <v>0</v>
      </c>
      <c r="S761" s="183">
        <v>0</v>
      </c>
      <c r="T761" s="184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185" t="s">
        <v>281</v>
      </c>
      <c r="AT761" s="185" t="s">
        <v>874</v>
      </c>
      <c r="AU761" s="185" t="s">
        <v>82</v>
      </c>
      <c r="AY761" s="19" t="s">
        <v>189</v>
      </c>
      <c r="BE761" s="186">
        <f>IF(N761="základní",J761,0)</f>
        <v>0</v>
      </c>
      <c r="BF761" s="186">
        <f>IF(N761="snížená",J761,0)</f>
        <v>0</v>
      </c>
      <c r="BG761" s="186">
        <f>IF(N761="zákl. přenesená",J761,0)</f>
        <v>0</v>
      </c>
      <c r="BH761" s="186">
        <f>IF(N761="sníž. přenesená",J761,0)</f>
        <v>0</v>
      </c>
      <c r="BI761" s="186">
        <f>IF(N761="nulová",J761,0)</f>
        <v>0</v>
      </c>
      <c r="BJ761" s="19" t="s">
        <v>80</v>
      </c>
      <c r="BK761" s="186">
        <f>ROUND(I761*H761,2)</f>
        <v>0</v>
      </c>
      <c r="BL761" s="19" t="s">
        <v>233</v>
      </c>
      <c r="BM761" s="185" t="s">
        <v>1073</v>
      </c>
    </row>
    <row r="762" s="14" customFormat="1">
      <c r="A762" s="14"/>
      <c r="B762" s="195"/>
      <c r="C762" s="14"/>
      <c r="D762" s="188" t="s">
        <v>195</v>
      </c>
      <c r="E762" s="196" t="s">
        <v>1</v>
      </c>
      <c r="F762" s="197" t="s">
        <v>1074</v>
      </c>
      <c r="G762" s="14"/>
      <c r="H762" s="198">
        <v>162.65299999999999</v>
      </c>
      <c r="I762" s="199"/>
      <c r="J762" s="14"/>
      <c r="K762" s="14"/>
      <c r="L762" s="195"/>
      <c r="M762" s="200"/>
      <c r="N762" s="201"/>
      <c r="O762" s="201"/>
      <c r="P762" s="201"/>
      <c r="Q762" s="201"/>
      <c r="R762" s="201"/>
      <c r="S762" s="201"/>
      <c r="T762" s="20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196" t="s">
        <v>195</v>
      </c>
      <c r="AU762" s="196" t="s">
        <v>82</v>
      </c>
      <c r="AV762" s="14" t="s">
        <v>82</v>
      </c>
      <c r="AW762" s="14" t="s">
        <v>30</v>
      </c>
      <c r="AX762" s="14" t="s">
        <v>73</v>
      </c>
      <c r="AY762" s="196" t="s">
        <v>189</v>
      </c>
    </row>
    <row r="763" s="15" customFormat="1">
      <c r="A763" s="15"/>
      <c r="B763" s="203"/>
      <c r="C763" s="15"/>
      <c r="D763" s="188" t="s">
        <v>195</v>
      </c>
      <c r="E763" s="204" t="s">
        <v>1</v>
      </c>
      <c r="F763" s="205" t="s">
        <v>200</v>
      </c>
      <c r="G763" s="15"/>
      <c r="H763" s="206">
        <v>162.65299999999999</v>
      </c>
      <c r="I763" s="207"/>
      <c r="J763" s="15"/>
      <c r="K763" s="15"/>
      <c r="L763" s="203"/>
      <c r="M763" s="208"/>
      <c r="N763" s="209"/>
      <c r="O763" s="209"/>
      <c r="P763" s="209"/>
      <c r="Q763" s="209"/>
      <c r="R763" s="209"/>
      <c r="S763" s="209"/>
      <c r="T763" s="210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04" t="s">
        <v>195</v>
      </c>
      <c r="AU763" s="204" t="s">
        <v>82</v>
      </c>
      <c r="AV763" s="15" t="s">
        <v>104</v>
      </c>
      <c r="AW763" s="15" t="s">
        <v>30</v>
      </c>
      <c r="AX763" s="15" t="s">
        <v>80</v>
      </c>
      <c r="AY763" s="204" t="s">
        <v>189</v>
      </c>
    </row>
    <row r="764" s="2" customFormat="1" ht="24.15" customHeight="1">
      <c r="A764" s="38"/>
      <c r="B764" s="172"/>
      <c r="C764" s="173" t="s">
        <v>670</v>
      </c>
      <c r="D764" s="173" t="s">
        <v>191</v>
      </c>
      <c r="E764" s="174" t="s">
        <v>1075</v>
      </c>
      <c r="F764" s="175" t="s">
        <v>1076</v>
      </c>
      <c r="G764" s="176" t="s">
        <v>223</v>
      </c>
      <c r="H764" s="177">
        <v>423.14999999999998</v>
      </c>
      <c r="I764" s="178"/>
      <c r="J764" s="179">
        <f>ROUND(I764*H764,2)</f>
        <v>0</v>
      </c>
      <c r="K764" s="180"/>
      <c r="L764" s="39"/>
      <c r="M764" s="181" t="s">
        <v>1</v>
      </c>
      <c r="N764" s="182" t="s">
        <v>38</v>
      </c>
      <c r="O764" s="77"/>
      <c r="P764" s="183">
        <f>O764*H764</f>
        <v>0</v>
      </c>
      <c r="Q764" s="183">
        <v>0</v>
      </c>
      <c r="R764" s="183">
        <f>Q764*H764</f>
        <v>0</v>
      </c>
      <c r="S764" s="183">
        <v>0</v>
      </c>
      <c r="T764" s="184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185" t="s">
        <v>233</v>
      </c>
      <c r="AT764" s="185" t="s">
        <v>191</v>
      </c>
      <c r="AU764" s="185" t="s">
        <v>82</v>
      </c>
      <c r="AY764" s="19" t="s">
        <v>189</v>
      </c>
      <c r="BE764" s="186">
        <f>IF(N764="základní",J764,0)</f>
        <v>0</v>
      </c>
      <c r="BF764" s="186">
        <f>IF(N764="snížená",J764,0)</f>
        <v>0</v>
      </c>
      <c r="BG764" s="186">
        <f>IF(N764="zákl. přenesená",J764,0)</f>
        <v>0</v>
      </c>
      <c r="BH764" s="186">
        <f>IF(N764="sníž. přenesená",J764,0)</f>
        <v>0</v>
      </c>
      <c r="BI764" s="186">
        <f>IF(N764="nulová",J764,0)</f>
        <v>0</v>
      </c>
      <c r="BJ764" s="19" t="s">
        <v>80</v>
      </c>
      <c r="BK764" s="186">
        <f>ROUND(I764*H764,2)</f>
        <v>0</v>
      </c>
      <c r="BL764" s="19" t="s">
        <v>233</v>
      </c>
      <c r="BM764" s="185" t="s">
        <v>1077</v>
      </c>
    </row>
    <row r="765" s="13" customFormat="1">
      <c r="A765" s="13"/>
      <c r="B765" s="187"/>
      <c r="C765" s="13"/>
      <c r="D765" s="188" t="s">
        <v>195</v>
      </c>
      <c r="E765" s="189" t="s">
        <v>1</v>
      </c>
      <c r="F765" s="190" t="s">
        <v>768</v>
      </c>
      <c r="G765" s="13"/>
      <c r="H765" s="189" t="s">
        <v>1</v>
      </c>
      <c r="I765" s="191"/>
      <c r="J765" s="13"/>
      <c r="K765" s="13"/>
      <c r="L765" s="187"/>
      <c r="M765" s="192"/>
      <c r="N765" s="193"/>
      <c r="O765" s="193"/>
      <c r="P765" s="193"/>
      <c r="Q765" s="193"/>
      <c r="R765" s="193"/>
      <c r="S765" s="193"/>
      <c r="T765" s="194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189" t="s">
        <v>195</v>
      </c>
      <c r="AU765" s="189" t="s">
        <v>82</v>
      </c>
      <c r="AV765" s="13" t="s">
        <v>80</v>
      </c>
      <c r="AW765" s="13" t="s">
        <v>30</v>
      </c>
      <c r="AX765" s="13" t="s">
        <v>73</v>
      </c>
      <c r="AY765" s="189" t="s">
        <v>189</v>
      </c>
    </row>
    <row r="766" s="14" customFormat="1">
      <c r="A766" s="14"/>
      <c r="B766" s="195"/>
      <c r="C766" s="14"/>
      <c r="D766" s="188" t="s">
        <v>195</v>
      </c>
      <c r="E766" s="196" t="s">
        <v>1</v>
      </c>
      <c r="F766" s="197" t="s">
        <v>769</v>
      </c>
      <c r="G766" s="14"/>
      <c r="H766" s="198">
        <v>429.81299999999999</v>
      </c>
      <c r="I766" s="199"/>
      <c r="J766" s="14"/>
      <c r="K766" s="14"/>
      <c r="L766" s="195"/>
      <c r="M766" s="200"/>
      <c r="N766" s="201"/>
      <c r="O766" s="201"/>
      <c r="P766" s="201"/>
      <c r="Q766" s="201"/>
      <c r="R766" s="201"/>
      <c r="S766" s="201"/>
      <c r="T766" s="20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196" t="s">
        <v>195</v>
      </c>
      <c r="AU766" s="196" t="s">
        <v>82</v>
      </c>
      <c r="AV766" s="14" t="s">
        <v>82</v>
      </c>
      <c r="AW766" s="14" t="s">
        <v>30</v>
      </c>
      <c r="AX766" s="14" t="s">
        <v>73</v>
      </c>
      <c r="AY766" s="196" t="s">
        <v>189</v>
      </c>
    </row>
    <row r="767" s="14" customFormat="1">
      <c r="A767" s="14"/>
      <c r="B767" s="195"/>
      <c r="C767" s="14"/>
      <c r="D767" s="188" t="s">
        <v>195</v>
      </c>
      <c r="E767" s="196" t="s">
        <v>1</v>
      </c>
      <c r="F767" s="197" t="s">
        <v>770</v>
      </c>
      <c r="G767" s="14"/>
      <c r="H767" s="198">
        <v>-6.6630000000000003</v>
      </c>
      <c r="I767" s="199"/>
      <c r="J767" s="14"/>
      <c r="K767" s="14"/>
      <c r="L767" s="195"/>
      <c r="M767" s="200"/>
      <c r="N767" s="201"/>
      <c r="O767" s="201"/>
      <c r="P767" s="201"/>
      <c r="Q767" s="201"/>
      <c r="R767" s="201"/>
      <c r="S767" s="201"/>
      <c r="T767" s="20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196" t="s">
        <v>195</v>
      </c>
      <c r="AU767" s="196" t="s">
        <v>82</v>
      </c>
      <c r="AV767" s="14" t="s">
        <v>82</v>
      </c>
      <c r="AW767" s="14" t="s">
        <v>30</v>
      </c>
      <c r="AX767" s="14" t="s">
        <v>73</v>
      </c>
      <c r="AY767" s="196" t="s">
        <v>189</v>
      </c>
    </row>
    <row r="768" s="15" customFormat="1">
      <c r="A768" s="15"/>
      <c r="B768" s="203"/>
      <c r="C768" s="15"/>
      <c r="D768" s="188" t="s">
        <v>195</v>
      </c>
      <c r="E768" s="204" t="s">
        <v>1</v>
      </c>
      <c r="F768" s="205" t="s">
        <v>200</v>
      </c>
      <c r="G768" s="15"/>
      <c r="H768" s="206">
        <v>423.14999999999998</v>
      </c>
      <c r="I768" s="207"/>
      <c r="J768" s="15"/>
      <c r="K768" s="15"/>
      <c r="L768" s="203"/>
      <c r="M768" s="208"/>
      <c r="N768" s="209"/>
      <c r="O768" s="209"/>
      <c r="P768" s="209"/>
      <c r="Q768" s="209"/>
      <c r="R768" s="209"/>
      <c r="S768" s="209"/>
      <c r="T768" s="210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04" t="s">
        <v>195</v>
      </c>
      <c r="AU768" s="204" t="s">
        <v>82</v>
      </c>
      <c r="AV768" s="15" t="s">
        <v>104</v>
      </c>
      <c r="AW768" s="15" t="s">
        <v>30</v>
      </c>
      <c r="AX768" s="15" t="s">
        <v>80</v>
      </c>
      <c r="AY768" s="204" t="s">
        <v>189</v>
      </c>
    </row>
    <row r="769" s="2" customFormat="1" ht="24.15" customHeight="1">
      <c r="A769" s="38"/>
      <c r="B769" s="172"/>
      <c r="C769" s="219" t="s">
        <v>1078</v>
      </c>
      <c r="D769" s="219" t="s">
        <v>874</v>
      </c>
      <c r="E769" s="220" t="s">
        <v>1079</v>
      </c>
      <c r="F769" s="221" t="s">
        <v>1080</v>
      </c>
      <c r="G769" s="222" t="s">
        <v>223</v>
      </c>
      <c r="H769" s="223">
        <v>493.18099999999998</v>
      </c>
      <c r="I769" s="224"/>
      <c r="J769" s="225">
        <f>ROUND(I769*H769,2)</f>
        <v>0</v>
      </c>
      <c r="K769" s="226"/>
      <c r="L769" s="227"/>
      <c r="M769" s="228" t="s">
        <v>1</v>
      </c>
      <c r="N769" s="229" t="s">
        <v>38</v>
      </c>
      <c r="O769" s="77"/>
      <c r="P769" s="183">
        <f>O769*H769</f>
        <v>0</v>
      </c>
      <c r="Q769" s="183">
        <v>0</v>
      </c>
      <c r="R769" s="183">
        <f>Q769*H769</f>
        <v>0</v>
      </c>
      <c r="S769" s="183">
        <v>0</v>
      </c>
      <c r="T769" s="184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185" t="s">
        <v>281</v>
      </c>
      <c r="AT769" s="185" t="s">
        <v>874</v>
      </c>
      <c r="AU769" s="185" t="s">
        <v>82</v>
      </c>
      <c r="AY769" s="19" t="s">
        <v>189</v>
      </c>
      <c r="BE769" s="186">
        <f>IF(N769="základní",J769,0)</f>
        <v>0</v>
      </c>
      <c r="BF769" s="186">
        <f>IF(N769="snížená",J769,0)</f>
        <v>0</v>
      </c>
      <c r="BG769" s="186">
        <f>IF(N769="zákl. přenesená",J769,0)</f>
        <v>0</v>
      </c>
      <c r="BH769" s="186">
        <f>IF(N769="sníž. přenesená",J769,0)</f>
        <v>0</v>
      </c>
      <c r="BI769" s="186">
        <f>IF(N769="nulová",J769,0)</f>
        <v>0</v>
      </c>
      <c r="BJ769" s="19" t="s">
        <v>80</v>
      </c>
      <c r="BK769" s="186">
        <f>ROUND(I769*H769,2)</f>
        <v>0</v>
      </c>
      <c r="BL769" s="19" t="s">
        <v>233</v>
      </c>
      <c r="BM769" s="185" t="s">
        <v>1081</v>
      </c>
    </row>
    <row r="770" s="14" customFormat="1">
      <c r="A770" s="14"/>
      <c r="B770" s="195"/>
      <c r="C770" s="14"/>
      <c r="D770" s="188" t="s">
        <v>195</v>
      </c>
      <c r="E770" s="196" t="s">
        <v>1</v>
      </c>
      <c r="F770" s="197" t="s">
        <v>1082</v>
      </c>
      <c r="G770" s="14"/>
      <c r="H770" s="198">
        <v>493.18099999999998</v>
      </c>
      <c r="I770" s="199"/>
      <c r="J770" s="14"/>
      <c r="K770" s="14"/>
      <c r="L770" s="195"/>
      <c r="M770" s="200"/>
      <c r="N770" s="201"/>
      <c r="O770" s="201"/>
      <c r="P770" s="201"/>
      <c r="Q770" s="201"/>
      <c r="R770" s="201"/>
      <c r="S770" s="201"/>
      <c r="T770" s="20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196" t="s">
        <v>195</v>
      </c>
      <c r="AU770" s="196" t="s">
        <v>82</v>
      </c>
      <c r="AV770" s="14" t="s">
        <v>82</v>
      </c>
      <c r="AW770" s="14" t="s">
        <v>30</v>
      </c>
      <c r="AX770" s="14" t="s">
        <v>73</v>
      </c>
      <c r="AY770" s="196" t="s">
        <v>189</v>
      </c>
    </row>
    <row r="771" s="15" customFormat="1">
      <c r="A771" s="15"/>
      <c r="B771" s="203"/>
      <c r="C771" s="15"/>
      <c r="D771" s="188" t="s">
        <v>195</v>
      </c>
      <c r="E771" s="204" t="s">
        <v>1</v>
      </c>
      <c r="F771" s="205" t="s">
        <v>200</v>
      </c>
      <c r="G771" s="15"/>
      <c r="H771" s="206">
        <v>493.18099999999998</v>
      </c>
      <c r="I771" s="207"/>
      <c r="J771" s="15"/>
      <c r="K771" s="15"/>
      <c r="L771" s="203"/>
      <c r="M771" s="208"/>
      <c r="N771" s="209"/>
      <c r="O771" s="209"/>
      <c r="P771" s="209"/>
      <c r="Q771" s="209"/>
      <c r="R771" s="209"/>
      <c r="S771" s="209"/>
      <c r="T771" s="210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04" t="s">
        <v>195</v>
      </c>
      <c r="AU771" s="204" t="s">
        <v>82</v>
      </c>
      <c r="AV771" s="15" t="s">
        <v>104</v>
      </c>
      <c r="AW771" s="15" t="s">
        <v>30</v>
      </c>
      <c r="AX771" s="15" t="s">
        <v>80</v>
      </c>
      <c r="AY771" s="204" t="s">
        <v>189</v>
      </c>
    </row>
    <row r="772" s="2" customFormat="1" ht="24.15" customHeight="1">
      <c r="A772" s="38"/>
      <c r="B772" s="172"/>
      <c r="C772" s="173" t="s">
        <v>674</v>
      </c>
      <c r="D772" s="173" t="s">
        <v>191</v>
      </c>
      <c r="E772" s="174" t="s">
        <v>1083</v>
      </c>
      <c r="F772" s="175" t="s">
        <v>1084</v>
      </c>
      <c r="G772" s="176" t="s">
        <v>223</v>
      </c>
      <c r="H772" s="177">
        <v>423.14999999999998</v>
      </c>
      <c r="I772" s="178"/>
      <c r="J772" s="179">
        <f>ROUND(I772*H772,2)</f>
        <v>0</v>
      </c>
      <c r="K772" s="180"/>
      <c r="L772" s="39"/>
      <c r="M772" s="181" t="s">
        <v>1</v>
      </c>
      <c r="N772" s="182" t="s">
        <v>38</v>
      </c>
      <c r="O772" s="77"/>
      <c r="P772" s="183">
        <f>O772*H772</f>
        <v>0</v>
      </c>
      <c r="Q772" s="183">
        <v>0</v>
      </c>
      <c r="R772" s="183">
        <f>Q772*H772</f>
        <v>0</v>
      </c>
      <c r="S772" s="183">
        <v>0</v>
      </c>
      <c r="T772" s="184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185" t="s">
        <v>233</v>
      </c>
      <c r="AT772" s="185" t="s">
        <v>191</v>
      </c>
      <c r="AU772" s="185" t="s">
        <v>82</v>
      </c>
      <c r="AY772" s="19" t="s">
        <v>189</v>
      </c>
      <c r="BE772" s="186">
        <f>IF(N772="základní",J772,0)</f>
        <v>0</v>
      </c>
      <c r="BF772" s="186">
        <f>IF(N772="snížená",J772,0)</f>
        <v>0</v>
      </c>
      <c r="BG772" s="186">
        <f>IF(N772="zákl. přenesená",J772,0)</f>
        <v>0</v>
      </c>
      <c r="BH772" s="186">
        <f>IF(N772="sníž. přenesená",J772,0)</f>
        <v>0</v>
      </c>
      <c r="BI772" s="186">
        <f>IF(N772="nulová",J772,0)</f>
        <v>0</v>
      </c>
      <c r="BJ772" s="19" t="s">
        <v>80</v>
      </c>
      <c r="BK772" s="186">
        <f>ROUND(I772*H772,2)</f>
        <v>0</v>
      </c>
      <c r="BL772" s="19" t="s">
        <v>233</v>
      </c>
      <c r="BM772" s="185" t="s">
        <v>1085</v>
      </c>
    </row>
    <row r="773" s="13" customFormat="1">
      <c r="A773" s="13"/>
      <c r="B773" s="187"/>
      <c r="C773" s="13"/>
      <c r="D773" s="188" t="s">
        <v>195</v>
      </c>
      <c r="E773" s="189" t="s">
        <v>1</v>
      </c>
      <c r="F773" s="190" t="s">
        <v>768</v>
      </c>
      <c r="G773" s="13"/>
      <c r="H773" s="189" t="s">
        <v>1</v>
      </c>
      <c r="I773" s="191"/>
      <c r="J773" s="13"/>
      <c r="K773" s="13"/>
      <c r="L773" s="187"/>
      <c r="M773" s="192"/>
      <c r="N773" s="193"/>
      <c r="O773" s="193"/>
      <c r="P773" s="193"/>
      <c r="Q773" s="193"/>
      <c r="R773" s="193"/>
      <c r="S773" s="193"/>
      <c r="T773" s="19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89" t="s">
        <v>195</v>
      </c>
      <c r="AU773" s="189" t="s">
        <v>82</v>
      </c>
      <c r="AV773" s="13" t="s">
        <v>80</v>
      </c>
      <c r="AW773" s="13" t="s">
        <v>30</v>
      </c>
      <c r="AX773" s="13" t="s">
        <v>73</v>
      </c>
      <c r="AY773" s="189" t="s">
        <v>189</v>
      </c>
    </row>
    <row r="774" s="14" customFormat="1">
      <c r="A774" s="14"/>
      <c r="B774" s="195"/>
      <c r="C774" s="14"/>
      <c r="D774" s="188" t="s">
        <v>195</v>
      </c>
      <c r="E774" s="196" t="s">
        <v>1</v>
      </c>
      <c r="F774" s="197" t="s">
        <v>769</v>
      </c>
      <c r="G774" s="14"/>
      <c r="H774" s="198">
        <v>429.81299999999999</v>
      </c>
      <c r="I774" s="199"/>
      <c r="J774" s="14"/>
      <c r="K774" s="14"/>
      <c r="L774" s="195"/>
      <c r="M774" s="200"/>
      <c r="N774" s="201"/>
      <c r="O774" s="201"/>
      <c r="P774" s="201"/>
      <c r="Q774" s="201"/>
      <c r="R774" s="201"/>
      <c r="S774" s="201"/>
      <c r="T774" s="20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196" t="s">
        <v>195</v>
      </c>
      <c r="AU774" s="196" t="s">
        <v>82</v>
      </c>
      <c r="AV774" s="14" t="s">
        <v>82</v>
      </c>
      <c r="AW774" s="14" t="s">
        <v>30</v>
      </c>
      <c r="AX774" s="14" t="s">
        <v>73</v>
      </c>
      <c r="AY774" s="196" t="s">
        <v>189</v>
      </c>
    </row>
    <row r="775" s="14" customFormat="1">
      <c r="A775" s="14"/>
      <c r="B775" s="195"/>
      <c r="C775" s="14"/>
      <c r="D775" s="188" t="s">
        <v>195</v>
      </c>
      <c r="E775" s="196" t="s">
        <v>1</v>
      </c>
      <c r="F775" s="197" t="s">
        <v>770</v>
      </c>
      <c r="G775" s="14"/>
      <c r="H775" s="198">
        <v>-6.6630000000000003</v>
      </c>
      <c r="I775" s="199"/>
      <c r="J775" s="14"/>
      <c r="K775" s="14"/>
      <c r="L775" s="195"/>
      <c r="M775" s="200"/>
      <c r="N775" s="201"/>
      <c r="O775" s="201"/>
      <c r="P775" s="201"/>
      <c r="Q775" s="201"/>
      <c r="R775" s="201"/>
      <c r="S775" s="201"/>
      <c r="T775" s="20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196" t="s">
        <v>195</v>
      </c>
      <c r="AU775" s="196" t="s">
        <v>82</v>
      </c>
      <c r="AV775" s="14" t="s">
        <v>82</v>
      </c>
      <c r="AW775" s="14" t="s">
        <v>30</v>
      </c>
      <c r="AX775" s="14" t="s">
        <v>73</v>
      </c>
      <c r="AY775" s="196" t="s">
        <v>189</v>
      </c>
    </row>
    <row r="776" s="15" customFormat="1">
      <c r="A776" s="15"/>
      <c r="B776" s="203"/>
      <c r="C776" s="15"/>
      <c r="D776" s="188" t="s">
        <v>195</v>
      </c>
      <c r="E776" s="204" t="s">
        <v>1</v>
      </c>
      <c r="F776" s="205" t="s">
        <v>200</v>
      </c>
      <c r="G776" s="15"/>
      <c r="H776" s="206">
        <v>423.14999999999998</v>
      </c>
      <c r="I776" s="207"/>
      <c r="J776" s="15"/>
      <c r="K776" s="15"/>
      <c r="L776" s="203"/>
      <c r="M776" s="208"/>
      <c r="N776" s="209"/>
      <c r="O776" s="209"/>
      <c r="P776" s="209"/>
      <c r="Q776" s="209"/>
      <c r="R776" s="209"/>
      <c r="S776" s="209"/>
      <c r="T776" s="210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04" t="s">
        <v>195</v>
      </c>
      <c r="AU776" s="204" t="s">
        <v>82</v>
      </c>
      <c r="AV776" s="15" t="s">
        <v>104</v>
      </c>
      <c r="AW776" s="15" t="s">
        <v>30</v>
      </c>
      <c r="AX776" s="15" t="s">
        <v>80</v>
      </c>
      <c r="AY776" s="204" t="s">
        <v>189</v>
      </c>
    </row>
    <row r="777" s="2" customFormat="1" ht="33" customHeight="1">
      <c r="A777" s="38"/>
      <c r="B777" s="172"/>
      <c r="C777" s="219" t="s">
        <v>1086</v>
      </c>
      <c r="D777" s="219" t="s">
        <v>874</v>
      </c>
      <c r="E777" s="220" t="s">
        <v>1087</v>
      </c>
      <c r="F777" s="221" t="s">
        <v>1088</v>
      </c>
      <c r="G777" s="222" t="s">
        <v>223</v>
      </c>
      <c r="H777" s="223">
        <v>493.18099999999998</v>
      </c>
      <c r="I777" s="224"/>
      <c r="J777" s="225">
        <f>ROUND(I777*H777,2)</f>
        <v>0</v>
      </c>
      <c r="K777" s="226"/>
      <c r="L777" s="227"/>
      <c r="M777" s="228" t="s">
        <v>1</v>
      </c>
      <c r="N777" s="229" t="s">
        <v>38</v>
      </c>
      <c r="O777" s="77"/>
      <c r="P777" s="183">
        <f>O777*H777</f>
        <v>0</v>
      </c>
      <c r="Q777" s="183">
        <v>0</v>
      </c>
      <c r="R777" s="183">
        <f>Q777*H777</f>
        <v>0</v>
      </c>
      <c r="S777" s="183">
        <v>0</v>
      </c>
      <c r="T777" s="184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185" t="s">
        <v>281</v>
      </c>
      <c r="AT777" s="185" t="s">
        <v>874</v>
      </c>
      <c r="AU777" s="185" t="s">
        <v>82</v>
      </c>
      <c r="AY777" s="19" t="s">
        <v>189</v>
      </c>
      <c r="BE777" s="186">
        <f>IF(N777="základní",J777,0)</f>
        <v>0</v>
      </c>
      <c r="BF777" s="186">
        <f>IF(N777="snížená",J777,0)</f>
        <v>0</v>
      </c>
      <c r="BG777" s="186">
        <f>IF(N777="zákl. přenesená",J777,0)</f>
        <v>0</v>
      </c>
      <c r="BH777" s="186">
        <f>IF(N777="sníž. přenesená",J777,0)</f>
        <v>0</v>
      </c>
      <c r="BI777" s="186">
        <f>IF(N777="nulová",J777,0)</f>
        <v>0</v>
      </c>
      <c r="BJ777" s="19" t="s">
        <v>80</v>
      </c>
      <c r="BK777" s="186">
        <f>ROUND(I777*H777,2)</f>
        <v>0</v>
      </c>
      <c r="BL777" s="19" t="s">
        <v>233</v>
      </c>
      <c r="BM777" s="185" t="s">
        <v>1089</v>
      </c>
    </row>
    <row r="778" s="14" customFormat="1">
      <c r="A778" s="14"/>
      <c r="B778" s="195"/>
      <c r="C778" s="14"/>
      <c r="D778" s="188" t="s">
        <v>195</v>
      </c>
      <c r="E778" s="196" t="s">
        <v>1</v>
      </c>
      <c r="F778" s="197" t="s">
        <v>1082</v>
      </c>
      <c r="G778" s="14"/>
      <c r="H778" s="198">
        <v>493.18099999999998</v>
      </c>
      <c r="I778" s="199"/>
      <c r="J778" s="14"/>
      <c r="K778" s="14"/>
      <c r="L778" s="195"/>
      <c r="M778" s="200"/>
      <c r="N778" s="201"/>
      <c r="O778" s="201"/>
      <c r="P778" s="201"/>
      <c r="Q778" s="201"/>
      <c r="R778" s="201"/>
      <c r="S778" s="201"/>
      <c r="T778" s="20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196" t="s">
        <v>195</v>
      </c>
      <c r="AU778" s="196" t="s">
        <v>82</v>
      </c>
      <c r="AV778" s="14" t="s">
        <v>82</v>
      </c>
      <c r="AW778" s="14" t="s">
        <v>30</v>
      </c>
      <c r="AX778" s="14" t="s">
        <v>73</v>
      </c>
      <c r="AY778" s="196" t="s">
        <v>189</v>
      </c>
    </row>
    <row r="779" s="15" customFormat="1">
      <c r="A779" s="15"/>
      <c r="B779" s="203"/>
      <c r="C779" s="15"/>
      <c r="D779" s="188" t="s">
        <v>195</v>
      </c>
      <c r="E779" s="204" t="s">
        <v>1</v>
      </c>
      <c r="F779" s="205" t="s">
        <v>200</v>
      </c>
      <c r="G779" s="15"/>
      <c r="H779" s="206">
        <v>493.18099999999998</v>
      </c>
      <c r="I779" s="207"/>
      <c r="J779" s="15"/>
      <c r="K779" s="15"/>
      <c r="L779" s="203"/>
      <c r="M779" s="208"/>
      <c r="N779" s="209"/>
      <c r="O779" s="209"/>
      <c r="P779" s="209"/>
      <c r="Q779" s="209"/>
      <c r="R779" s="209"/>
      <c r="S779" s="209"/>
      <c r="T779" s="210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04" t="s">
        <v>195</v>
      </c>
      <c r="AU779" s="204" t="s">
        <v>82</v>
      </c>
      <c r="AV779" s="15" t="s">
        <v>104</v>
      </c>
      <c r="AW779" s="15" t="s">
        <v>30</v>
      </c>
      <c r="AX779" s="15" t="s">
        <v>80</v>
      </c>
      <c r="AY779" s="204" t="s">
        <v>189</v>
      </c>
    </row>
    <row r="780" s="2" customFormat="1" ht="33" customHeight="1">
      <c r="A780" s="38"/>
      <c r="B780" s="172"/>
      <c r="C780" s="173" t="s">
        <v>678</v>
      </c>
      <c r="D780" s="173" t="s">
        <v>191</v>
      </c>
      <c r="E780" s="174" t="s">
        <v>1090</v>
      </c>
      <c r="F780" s="175" t="s">
        <v>1091</v>
      </c>
      <c r="G780" s="176" t="s">
        <v>223</v>
      </c>
      <c r="H780" s="177">
        <v>452.24599999999998</v>
      </c>
      <c r="I780" s="178"/>
      <c r="J780" s="179">
        <f>ROUND(I780*H780,2)</f>
        <v>0</v>
      </c>
      <c r="K780" s="180"/>
      <c r="L780" s="39"/>
      <c r="M780" s="181" t="s">
        <v>1</v>
      </c>
      <c r="N780" s="182" t="s">
        <v>38</v>
      </c>
      <c r="O780" s="77"/>
      <c r="P780" s="183">
        <f>O780*H780</f>
        <v>0</v>
      </c>
      <c r="Q780" s="183">
        <v>0</v>
      </c>
      <c r="R780" s="183">
        <f>Q780*H780</f>
        <v>0</v>
      </c>
      <c r="S780" s="183">
        <v>0</v>
      </c>
      <c r="T780" s="184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185" t="s">
        <v>233</v>
      </c>
      <c r="AT780" s="185" t="s">
        <v>191</v>
      </c>
      <c r="AU780" s="185" t="s">
        <v>82</v>
      </c>
      <c r="AY780" s="19" t="s">
        <v>189</v>
      </c>
      <c r="BE780" s="186">
        <f>IF(N780="základní",J780,0)</f>
        <v>0</v>
      </c>
      <c r="BF780" s="186">
        <f>IF(N780="snížená",J780,0)</f>
        <v>0</v>
      </c>
      <c r="BG780" s="186">
        <f>IF(N780="zákl. přenesená",J780,0)</f>
        <v>0</v>
      </c>
      <c r="BH780" s="186">
        <f>IF(N780="sníž. přenesená",J780,0)</f>
        <v>0</v>
      </c>
      <c r="BI780" s="186">
        <f>IF(N780="nulová",J780,0)</f>
        <v>0</v>
      </c>
      <c r="BJ780" s="19" t="s">
        <v>80</v>
      </c>
      <c r="BK780" s="186">
        <f>ROUND(I780*H780,2)</f>
        <v>0</v>
      </c>
      <c r="BL780" s="19" t="s">
        <v>233</v>
      </c>
      <c r="BM780" s="185" t="s">
        <v>1092</v>
      </c>
    </row>
    <row r="781" s="13" customFormat="1">
      <c r="A781" s="13"/>
      <c r="B781" s="187"/>
      <c r="C781" s="13"/>
      <c r="D781" s="188" t="s">
        <v>195</v>
      </c>
      <c r="E781" s="189" t="s">
        <v>1</v>
      </c>
      <c r="F781" s="190" t="s">
        <v>768</v>
      </c>
      <c r="G781" s="13"/>
      <c r="H781" s="189" t="s">
        <v>1</v>
      </c>
      <c r="I781" s="191"/>
      <c r="J781" s="13"/>
      <c r="K781" s="13"/>
      <c r="L781" s="187"/>
      <c r="M781" s="192"/>
      <c r="N781" s="193"/>
      <c r="O781" s="193"/>
      <c r="P781" s="193"/>
      <c r="Q781" s="193"/>
      <c r="R781" s="193"/>
      <c r="S781" s="193"/>
      <c r="T781" s="194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189" t="s">
        <v>195</v>
      </c>
      <c r="AU781" s="189" t="s">
        <v>82</v>
      </c>
      <c r="AV781" s="13" t="s">
        <v>80</v>
      </c>
      <c r="AW781" s="13" t="s">
        <v>30</v>
      </c>
      <c r="AX781" s="13" t="s">
        <v>73</v>
      </c>
      <c r="AY781" s="189" t="s">
        <v>189</v>
      </c>
    </row>
    <row r="782" s="14" customFormat="1">
      <c r="A782" s="14"/>
      <c r="B782" s="195"/>
      <c r="C782" s="14"/>
      <c r="D782" s="188" t="s">
        <v>195</v>
      </c>
      <c r="E782" s="196" t="s">
        <v>1</v>
      </c>
      <c r="F782" s="197" t="s">
        <v>769</v>
      </c>
      <c r="G782" s="14"/>
      <c r="H782" s="198">
        <v>429.81299999999999</v>
      </c>
      <c r="I782" s="199"/>
      <c r="J782" s="14"/>
      <c r="K782" s="14"/>
      <c r="L782" s="195"/>
      <c r="M782" s="200"/>
      <c r="N782" s="201"/>
      <c r="O782" s="201"/>
      <c r="P782" s="201"/>
      <c r="Q782" s="201"/>
      <c r="R782" s="201"/>
      <c r="S782" s="201"/>
      <c r="T782" s="202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196" t="s">
        <v>195</v>
      </c>
      <c r="AU782" s="196" t="s">
        <v>82</v>
      </c>
      <c r="AV782" s="14" t="s">
        <v>82</v>
      </c>
      <c r="AW782" s="14" t="s">
        <v>30</v>
      </c>
      <c r="AX782" s="14" t="s">
        <v>73</v>
      </c>
      <c r="AY782" s="196" t="s">
        <v>189</v>
      </c>
    </row>
    <row r="783" s="14" customFormat="1">
      <c r="A783" s="14"/>
      <c r="B783" s="195"/>
      <c r="C783" s="14"/>
      <c r="D783" s="188" t="s">
        <v>195</v>
      </c>
      <c r="E783" s="196" t="s">
        <v>1</v>
      </c>
      <c r="F783" s="197" t="s">
        <v>770</v>
      </c>
      <c r="G783" s="14"/>
      <c r="H783" s="198">
        <v>-6.6630000000000003</v>
      </c>
      <c r="I783" s="199"/>
      <c r="J783" s="14"/>
      <c r="K783" s="14"/>
      <c r="L783" s="195"/>
      <c r="M783" s="200"/>
      <c r="N783" s="201"/>
      <c r="O783" s="201"/>
      <c r="P783" s="201"/>
      <c r="Q783" s="201"/>
      <c r="R783" s="201"/>
      <c r="S783" s="201"/>
      <c r="T783" s="20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196" t="s">
        <v>195</v>
      </c>
      <c r="AU783" s="196" t="s">
        <v>82</v>
      </c>
      <c r="AV783" s="14" t="s">
        <v>82</v>
      </c>
      <c r="AW783" s="14" t="s">
        <v>30</v>
      </c>
      <c r="AX783" s="14" t="s">
        <v>73</v>
      </c>
      <c r="AY783" s="196" t="s">
        <v>189</v>
      </c>
    </row>
    <row r="784" s="14" customFormat="1">
      <c r="A784" s="14"/>
      <c r="B784" s="195"/>
      <c r="C784" s="14"/>
      <c r="D784" s="188" t="s">
        <v>195</v>
      </c>
      <c r="E784" s="196" t="s">
        <v>1</v>
      </c>
      <c r="F784" s="197" t="s">
        <v>647</v>
      </c>
      <c r="G784" s="14"/>
      <c r="H784" s="198">
        <v>9.9359999999999999</v>
      </c>
      <c r="I784" s="199"/>
      <c r="J784" s="14"/>
      <c r="K784" s="14"/>
      <c r="L784" s="195"/>
      <c r="M784" s="200"/>
      <c r="N784" s="201"/>
      <c r="O784" s="201"/>
      <c r="P784" s="201"/>
      <c r="Q784" s="201"/>
      <c r="R784" s="201"/>
      <c r="S784" s="201"/>
      <c r="T784" s="20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196" t="s">
        <v>195</v>
      </c>
      <c r="AU784" s="196" t="s">
        <v>82</v>
      </c>
      <c r="AV784" s="14" t="s">
        <v>82</v>
      </c>
      <c r="AW784" s="14" t="s">
        <v>30</v>
      </c>
      <c r="AX784" s="14" t="s">
        <v>73</v>
      </c>
      <c r="AY784" s="196" t="s">
        <v>189</v>
      </c>
    </row>
    <row r="785" s="14" customFormat="1">
      <c r="A785" s="14"/>
      <c r="B785" s="195"/>
      <c r="C785" s="14"/>
      <c r="D785" s="188" t="s">
        <v>195</v>
      </c>
      <c r="E785" s="196" t="s">
        <v>1</v>
      </c>
      <c r="F785" s="197" t="s">
        <v>648</v>
      </c>
      <c r="G785" s="14"/>
      <c r="H785" s="198">
        <v>9.9000000000000004</v>
      </c>
      <c r="I785" s="199"/>
      <c r="J785" s="14"/>
      <c r="K785" s="14"/>
      <c r="L785" s="195"/>
      <c r="M785" s="200"/>
      <c r="N785" s="201"/>
      <c r="O785" s="201"/>
      <c r="P785" s="201"/>
      <c r="Q785" s="201"/>
      <c r="R785" s="201"/>
      <c r="S785" s="201"/>
      <c r="T785" s="20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196" t="s">
        <v>195</v>
      </c>
      <c r="AU785" s="196" t="s">
        <v>82</v>
      </c>
      <c r="AV785" s="14" t="s">
        <v>82</v>
      </c>
      <c r="AW785" s="14" t="s">
        <v>30</v>
      </c>
      <c r="AX785" s="14" t="s">
        <v>73</v>
      </c>
      <c r="AY785" s="196" t="s">
        <v>189</v>
      </c>
    </row>
    <row r="786" s="14" customFormat="1">
      <c r="A786" s="14"/>
      <c r="B786" s="195"/>
      <c r="C786" s="14"/>
      <c r="D786" s="188" t="s">
        <v>195</v>
      </c>
      <c r="E786" s="196" t="s">
        <v>1</v>
      </c>
      <c r="F786" s="197" t="s">
        <v>1071</v>
      </c>
      <c r="G786" s="14"/>
      <c r="H786" s="198">
        <v>9.2599999999999998</v>
      </c>
      <c r="I786" s="199"/>
      <c r="J786" s="14"/>
      <c r="K786" s="14"/>
      <c r="L786" s="195"/>
      <c r="M786" s="200"/>
      <c r="N786" s="201"/>
      <c r="O786" s="201"/>
      <c r="P786" s="201"/>
      <c r="Q786" s="201"/>
      <c r="R786" s="201"/>
      <c r="S786" s="201"/>
      <c r="T786" s="20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196" t="s">
        <v>195</v>
      </c>
      <c r="AU786" s="196" t="s">
        <v>82</v>
      </c>
      <c r="AV786" s="14" t="s">
        <v>82</v>
      </c>
      <c r="AW786" s="14" t="s">
        <v>30</v>
      </c>
      <c r="AX786" s="14" t="s">
        <v>73</v>
      </c>
      <c r="AY786" s="196" t="s">
        <v>189</v>
      </c>
    </row>
    <row r="787" s="15" customFormat="1">
      <c r="A787" s="15"/>
      <c r="B787" s="203"/>
      <c r="C787" s="15"/>
      <c r="D787" s="188" t="s">
        <v>195</v>
      </c>
      <c r="E787" s="204" t="s">
        <v>1</v>
      </c>
      <c r="F787" s="205" t="s">
        <v>200</v>
      </c>
      <c r="G787" s="15"/>
      <c r="H787" s="206">
        <v>452.24599999999992</v>
      </c>
      <c r="I787" s="207"/>
      <c r="J787" s="15"/>
      <c r="K787" s="15"/>
      <c r="L787" s="203"/>
      <c r="M787" s="208"/>
      <c r="N787" s="209"/>
      <c r="O787" s="209"/>
      <c r="P787" s="209"/>
      <c r="Q787" s="209"/>
      <c r="R787" s="209"/>
      <c r="S787" s="209"/>
      <c r="T787" s="210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04" t="s">
        <v>195</v>
      </c>
      <c r="AU787" s="204" t="s">
        <v>82</v>
      </c>
      <c r="AV787" s="15" t="s">
        <v>104</v>
      </c>
      <c r="AW787" s="15" t="s">
        <v>30</v>
      </c>
      <c r="AX787" s="15" t="s">
        <v>80</v>
      </c>
      <c r="AY787" s="204" t="s">
        <v>189</v>
      </c>
    </row>
    <row r="788" s="2" customFormat="1" ht="16.5" customHeight="1">
      <c r="A788" s="38"/>
      <c r="B788" s="172"/>
      <c r="C788" s="219" t="s">
        <v>1093</v>
      </c>
      <c r="D788" s="219" t="s">
        <v>874</v>
      </c>
      <c r="E788" s="220" t="s">
        <v>1055</v>
      </c>
      <c r="F788" s="221" t="s">
        <v>1056</v>
      </c>
      <c r="G788" s="222" t="s">
        <v>223</v>
      </c>
      <c r="H788" s="223">
        <v>522.34400000000005</v>
      </c>
      <c r="I788" s="224"/>
      <c r="J788" s="225">
        <f>ROUND(I788*H788,2)</f>
        <v>0</v>
      </c>
      <c r="K788" s="226"/>
      <c r="L788" s="227"/>
      <c r="M788" s="228" t="s">
        <v>1</v>
      </c>
      <c r="N788" s="229" t="s">
        <v>38</v>
      </c>
      <c r="O788" s="77"/>
      <c r="P788" s="183">
        <f>O788*H788</f>
        <v>0</v>
      </c>
      <c r="Q788" s="183">
        <v>0</v>
      </c>
      <c r="R788" s="183">
        <f>Q788*H788</f>
        <v>0</v>
      </c>
      <c r="S788" s="183">
        <v>0</v>
      </c>
      <c r="T788" s="184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185" t="s">
        <v>281</v>
      </c>
      <c r="AT788" s="185" t="s">
        <v>874</v>
      </c>
      <c r="AU788" s="185" t="s">
        <v>82</v>
      </c>
      <c r="AY788" s="19" t="s">
        <v>189</v>
      </c>
      <c r="BE788" s="186">
        <f>IF(N788="základní",J788,0)</f>
        <v>0</v>
      </c>
      <c r="BF788" s="186">
        <f>IF(N788="snížená",J788,0)</f>
        <v>0</v>
      </c>
      <c r="BG788" s="186">
        <f>IF(N788="zákl. přenesená",J788,0)</f>
        <v>0</v>
      </c>
      <c r="BH788" s="186">
        <f>IF(N788="sníž. přenesená",J788,0)</f>
        <v>0</v>
      </c>
      <c r="BI788" s="186">
        <f>IF(N788="nulová",J788,0)</f>
        <v>0</v>
      </c>
      <c r="BJ788" s="19" t="s">
        <v>80</v>
      </c>
      <c r="BK788" s="186">
        <f>ROUND(I788*H788,2)</f>
        <v>0</v>
      </c>
      <c r="BL788" s="19" t="s">
        <v>233</v>
      </c>
      <c r="BM788" s="185" t="s">
        <v>1094</v>
      </c>
    </row>
    <row r="789" s="14" customFormat="1">
      <c r="A789" s="14"/>
      <c r="B789" s="195"/>
      <c r="C789" s="14"/>
      <c r="D789" s="188" t="s">
        <v>195</v>
      </c>
      <c r="E789" s="196" t="s">
        <v>1</v>
      </c>
      <c r="F789" s="197" t="s">
        <v>1095</v>
      </c>
      <c r="G789" s="14"/>
      <c r="H789" s="198">
        <v>522.34400000000005</v>
      </c>
      <c r="I789" s="199"/>
      <c r="J789" s="14"/>
      <c r="K789" s="14"/>
      <c r="L789" s="195"/>
      <c r="M789" s="200"/>
      <c r="N789" s="201"/>
      <c r="O789" s="201"/>
      <c r="P789" s="201"/>
      <c r="Q789" s="201"/>
      <c r="R789" s="201"/>
      <c r="S789" s="201"/>
      <c r="T789" s="20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196" t="s">
        <v>195</v>
      </c>
      <c r="AU789" s="196" t="s">
        <v>82</v>
      </c>
      <c r="AV789" s="14" t="s">
        <v>82</v>
      </c>
      <c r="AW789" s="14" t="s">
        <v>30</v>
      </c>
      <c r="AX789" s="14" t="s">
        <v>73</v>
      </c>
      <c r="AY789" s="196" t="s">
        <v>189</v>
      </c>
    </row>
    <row r="790" s="15" customFormat="1">
      <c r="A790" s="15"/>
      <c r="B790" s="203"/>
      <c r="C790" s="15"/>
      <c r="D790" s="188" t="s">
        <v>195</v>
      </c>
      <c r="E790" s="204" t="s">
        <v>1</v>
      </c>
      <c r="F790" s="205" t="s">
        <v>200</v>
      </c>
      <c r="G790" s="15"/>
      <c r="H790" s="206">
        <v>522.34400000000005</v>
      </c>
      <c r="I790" s="207"/>
      <c r="J790" s="15"/>
      <c r="K790" s="15"/>
      <c r="L790" s="203"/>
      <c r="M790" s="208"/>
      <c r="N790" s="209"/>
      <c r="O790" s="209"/>
      <c r="P790" s="209"/>
      <c r="Q790" s="209"/>
      <c r="R790" s="209"/>
      <c r="S790" s="209"/>
      <c r="T790" s="210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04" t="s">
        <v>195</v>
      </c>
      <c r="AU790" s="204" t="s">
        <v>82</v>
      </c>
      <c r="AV790" s="15" t="s">
        <v>104</v>
      </c>
      <c r="AW790" s="15" t="s">
        <v>30</v>
      </c>
      <c r="AX790" s="15" t="s">
        <v>80</v>
      </c>
      <c r="AY790" s="204" t="s">
        <v>189</v>
      </c>
    </row>
    <row r="791" s="2" customFormat="1" ht="33" customHeight="1">
      <c r="A791" s="38"/>
      <c r="B791" s="172"/>
      <c r="C791" s="173" t="s">
        <v>682</v>
      </c>
      <c r="D791" s="173" t="s">
        <v>191</v>
      </c>
      <c r="E791" s="174" t="s">
        <v>1096</v>
      </c>
      <c r="F791" s="175" t="s">
        <v>1097</v>
      </c>
      <c r="G791" s="176" t="s">
        <v>223</v>
      </c>
      <c r="H791" s="177">
        <v>452.24599999999998</v>
      </c>
      <c r="I791" s="178"/>
      <c r="J791" s="179">
        <f>ROUND(I791*H791,2)</f>
        <v>0</v>
      </c>
      <c r="K791" s="180"/>
      <c r="L791" s="39"/>
      <c r="M791" s="181" t="s">
        <v>1</v>
      </c>
      <c r="N791" s="182" t="s">
        <v>38</v>
      </c>
      <c r="O791" s="77"/>
      <c r="P791" s="183">
        <f>O791*H791</f>
        <v>0</v>
      </c>
      <c r="Q791" s="183">
        <v>0</v>
      </c>
      <c r="R791" s="183">
        <f>Q791*H791</f>
        <v>0</v>
      </c>
      <c r="S791" s="183">
        <v>0</v>
      </c>
      <c r="T791" s="184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185" t="s">
        <v>233</v>
      </c>
      <c r="AT791" s="185" t="s">
        <v>191</v>
      </c>
      <c r="AU791" s="185" t="s">
        <v>82</v>
      </c>
      <c r="AY791" s="19" t="s">
        <v>189</v>
      </c>
      <c r="BE791" s="186">
        <f>IF(N791="základní",J791,0)</f>
        <v>0</v>
      </c>
      <c r="BF791" s="186">
        <f>IF(N791="snížená",J791,0)</f>
        <v>0</v>
      </c>
      <c r="BG791" s="186">
        <f>IF(N791="zákl. přenesená",J791,0)</f>
        <v>0</v>
      </c>
      <c r="BH791" s="186">
        <f>IF(N791="sníž. přenesená",J791,0)</f>
        <v>0</v>
      </c>
      <c r="BI791" s="186">
        <f>IF(N791="nulová",J791,0)</f>
        <v>0</v>
      </c>
      <c r="BJ791" s="19" t="s">
        <v>80</v>
      </c>
      <c r="BK791" s="186">
        <f>ROUND(I791*H791,2)</f>
        <v>0</v>
      </c>
      <c r="BL791" s="19" t="s">
        <v>233</v>
      </c>
      <c r="BM791" s="185" t="s">
        <v>1098</v>
      </c>
    </row>
    <row r="792" s="2" customFormat="1" ht="16.5" customHeight="1">
      <c r="A792" s="38"/>
      <c r="B792" s="172"/>
      <c r="C792" s="219" t="s">
        <v>1099</v>
      </c>
      <c r="D792" s="219" t="s">
        <v>874</v>
      </c>
      <c r="E792" s="220" t="s">
        <v>1100</v>
      </c>
      <c r="F792" s="221" t="s">
        <v>1101</v>
      </c>
      <c r="G792" s="222" t="s">
        <v>223</v>
      </c>
      <c r="H792" s="223">
        <v>452.24599999999998</v>
      </c>
      <c r="I792" s="224"/>
      <c r="J792" s="225">
        <f>ROUND(I792*H792,2)</f>
        <v>0</v>
      </c>
      <c r="K792" s="226"/>
      <c r="L792" s="227"/>
      <c r="M792" s="228" t="s">
        <v>1</v>
      </c>
      <c r="N792" s="229" t="s">
        <v>38</v>
      </c>
      <c r="O792" s="77"/>
      <c r="P792" s="183">
        <f>O792*H792</f>
        <v>0</v>
      </c>
      <c r="Q792" s="183">
        <v>0</v>
      </c>
      <c r="R792" s="183">
        <f>Q792*H792</f>
        <v>0</v>
      </c>
      <c r="S792" s="183">
        <v>0</v>
      </c>
      <c r="T792" s="184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185" t="s">
        <v>281</v>
      </c>
      <c r="AT792" s="185" t="s">
        <v>874</v>
      </c>
      <c r="AU792" s="185" t="s">
        <v>82</v>
      </c>
      <c r="AY792" s="19" t="s">
        <v>189</v>
      </c>
      <c r="BE792" s="186">
        <f>IF(N792="základní",J792,0)</f>
        <v>0</v>
      </c>
      <c r="BF792" s="186">
        <f>IF(N792="snížená",J792,0)</f>
        <v>0</v>
      </c>
      <c r="BG792" s="186">
        <f>IF(N792="zákl. přenesená",J792,0)</f>
        <v>0</v>
      </c>
      <c r="BH792" s="186">
        <f>IF(N792="sníž. přenesená",J792,0)</f>
        <v>0</v>
      </c>
      <c r="BI792" s="186">
        <f>IF(N792="nulová",J792,0)</f>
        <v>0</v>
      </c>
      <c r="BJ792" s="19" t="s">
        <v>80</v>
      </c>
      <c r="BK792" s="186">
        <f>ROUND(I792*H792,2)</f>
        <v>0</v>
      </c>
      <c r="BL792" s="19" t="s">
        <v>233</v>
      </c>
      <c r="BM792" s="185" t="s">
        <v>1102</v>
      </c>
    </row>
    <row r="793" s="2" customFormat="1" ht="37.8" customHeight="1">
      <c r="A793" s="38"/>
      <c r="B793" s="172"/>
      <c r="C793" s="173" t="s">
        <v>687</v>
      </c>
      <c r="D793" s="173" t="s">
        <v>191</v>
      </c>
      <c r="E793" s="174" t="s">
        <v>1103</v>
      </c>
      <c r="F793" s="175" t="s">
        <v>1104</v>
      </c>
      <c r="G793" s="176" t="s">
        <v>223</v>
      </c>
      <c r="H793" s="177">
        <v>424.60000000000002</v>
      </c>
      <c r="I793" s="178"/>
      <c r="J793" s="179">
        <f>ROUND(I793*H793,2)</f>
        <v>0</v>
      </c>
      <c r="K793" s="180"/>
      <c r="L793" s="39"/>
      <c r="M793" s="181" t="s">
        <v>1</v>
      </c>
      <c r="N793" s="182" t="s">
        <v>38</v>
      </c>
      <c r="O793" s="77"/>
      <c r="P793" s="183">
        <f>O793*H793</f>
        <v>0</v>
      </c>
      <c r="Q793" s="183">
        <v>0</v>
      </c>
      <c r="R793" s="183">
        <f>Q793*H793</f>
        <v>0</v>
      </c>
      <c r="S793" s="183">
        <v>0</v>
      </c>
      <c r="T793" s="184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185" t="s">
        <v>233</v>
      </c>
      <c r="AT793" s="185" t="s">
        <v>191</v>
      </c>
      <c r="AU793" s="185" t="s">
        <v>82</v>
      </c>
      <c r="AY793" s="19" t="s">
        <v>189</v>
      </c>
      <c r="BE793" s="186">
        <f>IF(N793="základní",J793,0)</f>
        <v>0</v>
      </c>
      <c r="BF793" s="186">
        <f>IF(N793="snížená",J793,0)</f>
        <v>0</v>
      </c>
      <c r="BG793" s="186">
        <f>IF(N793="zákl. přenesená",J793,0)</f>
        <v>0</v>
      </c>
      <c r="BH793" s="186">
        <f>IF(N793="sníž. přenesená",J793,0)</f>
        <v>0</v>
      </c>
      <c r="BI793" s="186">
        <f>IF(N793="nulová",J793,0)</f>
        <v>0</v>
      </c>
      <c r="BJ793" s="19" t="s">
        <v>80</v>
      </c>
      <c r="BK793" s="186">
        <f>ROUND(I793*H793,2)</f>
        <v>0</v>
      </c>
      <c r="BL793" s="19" t="s">
        <v>233</v>
      </c>
      <c r="BM793" s="185" t="s">
        <v>1105</v>
      </c>
    </row>
    <row r="794" s="13" customFormat="1">
      <c r="A794" s="13"/>
      <c r="B794" s="187"/>
      <c r="C794" s="13"/>
      <c r="D794" s="188" t="s">
        <v>195</v>
      </c>
      <c r="E794" s="189" t="s">
        <v>1</v>
      </c>
      <c r="F794" s="190" t="s">
        <v>768</v>
      </c>
      <c r="G794" s="13"/>
      <c r="H794" s="189" t="s">
        <v>1</v>
      </c>
      <c r="I794" s="191"/>
      <c r="J794" s="13"/>
      <c r="K794" s="13"/>
      <c r="L794" s="187"/>
      <c r="M794" s="192"/>
      <c r="N794" s="193"/>
      <c r="O794" s="193"/>
      <c r="P794" s="193"/>
      <c r="Q794" s="193"/>
      <c r="R794" s="193"/>
      <c r="S794" s="193"/>
      <c r="T794" s="19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189" t="s">
        <v>195</v>
      </c>
      <c r="AU794" s="189" t="s">
        <v>82</v>
      </c>
      <c r="AV794" s="13" t="s">
        <v>80</v>
      </c>
      <c r="AW794" s="13" t="s">
        <v>30</v>
      </c>
      <c r="AX794" s="13" t="s">
        <v>73</v>
      </c>
      <c r="AY794" s="189" t="s">
        <v>189</v>
      </c>
    </row>
    <row r="795" s="14" customFormat="1">
      <c r="A795" s="14"/>
      <c r="B795" s="195"/>
      <c r="C795" s="14"/>
      <c r="D795" s="188" t="s">
        <v>195</v>
      </c>
      <c r="E795" s="196" t="s">
        <v>1</v>
      </c>
      <c r="F795" s="197" t="s">
        <v>1106</v>
      </c>
      <c r="G795" s="14"/>
      <c r="H795" s="198">
        <v>431.26299999999998</v>
      </c>
      <c r="I795" s="199"/>
      <c r="J795" s="14"/>
      <c r="K795" s="14"/>
      <c r="L795" s="195"/>
      <c r="M795" s="200"/>
      <c r="N795" s="201"/>
      <c r="O795" s="201"/>
      <c r="P795" s="201"/>
      <c r="Q795" s="201"/>
      <c r="R795" s="201"/>
      <c r="S795" s="201"/>
      <c r="T795" s="20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196" t="s">
        <v>195</v>
      </c>
      <c r="AU795" s="196" t="s">
        <v>82</v>
      </c>
      <c r="AV795" s="14" t="s">
        <v>82</v>
      </c>
      <c r="AW795" s="14" t="s">
        <v>30</v>
      </c>
      <c r="AX795" s="14" t="s">
        <v>73</v>
      </c>
      <c r="AY795" s="196" t="s">
        <v>189</v>
      </c>
    </row>
    <row r="796" s="14" customFormat="1">
      <c r="A796" s="14"/>
      <c r="B796" s="195"/>
      <c r="C796" s="14"/>
      <c r="D796" s="188" t="s">
        <v>195</v>
      </c>
      <c r="E796" s="196" t="s">
        <v>1</v>
      </c>
      <c r="F796" s="197" t="s">
        <v>770</v>
      </c>
      <c r="G796" s="14"/>
      <c r="H796" s="198">
        <v>-6.6630000000000003</v>
      </c>
      <c r="I796" s="199"/>
      <c r="J796" s="14"/>
      <c r="K796" s="14"/>
      <c r="L796" s="195"/>
      <c r="M796" s="200"/>
      <c r="N796" s="201"/>
      <c r="O796" s="201"/>
      <c r="P796" s="201"/>
      <c r="Q796" s="201"/>
      <c r="R796" s="201"/>
      <c r="S796" s="201"/>
      <c r="T796" s="20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196" t="s">
        <v>195</v>
      </c>
      <c r="AU796" s="196" t="s">
        <v>82</v>
      </c>
      <c r="AV796" s="14" t="s">
        <v>82</v>
      </c>
      <c r="AW796" s="14" t="s">
        <v>30</v>
      </c>
      <c r="AX796" s="14" t="s">
        <v>73</v>
      </c>
      <c r="AY796" s="196" t="s">
        <v>189</v>
      </c>
    </row>
    <row r="797" s="15" customFormat="1">
      <c r="A797" s="15"/>
      <c r="B797" s="203"/>
      <c r="C797" s="15"/>
      <c r="D797" s="188" t="s">
        <v>195</v>
      </c>
      <c r="E797" s="204" t="s">
        <v>1</v>
      </c>
      <c r="F797" s="205" t="s">
        <v>200</v>
      </c>
      <c r="G797" s="15"/>
      <c r="H797" s="206">
        <v>424.59999999999997</v>
      </c>
      <c r="I797" s="207"/>
      <c r="J797" s="15"/>
      <c r="K797" s="15"/>
      <c r="L797" s="203"/>
      <c r="M797" s="208"/>
      <c r="N797" s="209"/>
      <c r="O797" s="209"/>
      <c r="P797" s="209"/>
      <c r="Q797" s="209"/>
      <c r="R797" s="209"/>
      <c r="S797" s="209"/>
      <c r="T797" s="210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04" t="s">
        <v>195</v>
      </c>
      <c r="AU797" s="204" t="s">
        <v>82</v>
      </c>
      <c r="AV797" s="15" t="s">
        <v>104</v>
      </c>
      <c r="AW797" s="15" t="s">
        <v>30</v>
      </c>
      <c r="AX797" s="15" t="s">
        <v>80</v>
      </c>
      <c r="AY797" s="204" t="s">
        <v>189</v>
      </c>
    </row>
    <row r="798" s="2" customFormat="1" ht="44.25" customHeight="1">
      <c r="A798" s="38"/>
      <c r="B798" s="172"/>
      <c r="C798" s="219" t="s">
        <v>1107</v>
      </c>
      <c r="D798" s="219" t="s">
        <v>874</v>
      </c>
      <c r="E798" s="220" t="s">
        <v>1108</v>
      </c>
      <c r="F798" s="221" t="s">
        <v>1109</v>
      </c>
      <c r="G798" s="222" t="s">
        <v>223</v>
      </c>
      <c r="H798" s="223">
        <v>424.60000000000002</v>
      </c>
      <c r="I798" s="224"/>
      <c r="J798" s="225">
        <f>ROUND(I798*H798,2)</f>
        <v>0</v>
      </c>
      <c r="K798" s="226"/>
      <c r="L798" s="227"/>
      <c r="M798" s="228" t="s">
        <v>1</v>
      </c>
      <c r="N798" s="229" t="s">
        <v>38</v>
      </c>
      <c r="O798" s="77"/>
      <c r="P798" s="183">
        <f>O798*H798</f>
        <v>0</v>
      </c>
      <c r="Q798" s="183">
        <v>0</v>
      </c>
      <c r="R798" s="183">
        <f>Q798*H798</f>
        <v>0</v>
      </c>
      <c r="S798" s="183">
        <v>0</v>
      </c>
      <c r="T798" s="18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185" t="s">
        <v>281</v>
      </c>
      <c r="AT798" s="185" t="s">
        <v>874</v>
      </c>
      <c r="AU798" s="185" t="s">
        <v>82</v>
      </c>
      <c r="AY798" s="19" t="s">
        <v>189</v>
      </c>
      <c r="BE798" s="186">
        <f>IF(N798="základní",J798,0)</f>
        <v>0</v>
      </c>
      <c r="BF798" s="186">
        <f>IF(N798="snížená",J798,0)</f>
        <v>0</v>
      </c>
      <c r="BG798" s="186">
        <f>IF(N798="zákl. přenesená",J798,0)</f>
        <v>0</v>
      </c>
      <c r="BH798" s="186">
        <f>IF(N798="sníž. přenesená",J798,0)</f>
        <v>0</v>
      </c>
      <c r="BI798" s="186">
        <f>IF(N798="nulová",J798,0)</f>
        <v>0</v>
      </c>
      <c r="BJ798" s="19" t="s">
        <v>80</v>
      </c>
      <c r="BK798" s="186">
        <f>ROUND(I798*H798,2)</f>
        <v>0</v>
      </c>
      <c r="BL798" s="19" t="s">
        <v>233</v>
      </c>
      <c r="BM798" s="185" t="s">
        <v>1110</v>
      </c>
    </row>
    <row r="799" s="2" customFormat="1" ht="33" customHeight="1">
      <c r="A799" s="38"/>
      <c r="B799" s="172"/>
      <c r="C799" s="173" t="s">
        <v>702</v>
      </c>
      <c r="D799" s="173" t="s">
        <v>191</v>
      </c>
      <c r="E799" s="174" t="s">
        <v>1111</v>
      </c>
      <c r="F799" s="175" t="s">
        <v>1112</v>
      </c>
      <c r="G799" s="176" t="s">
        <v>223</v>
      </c>
      <c r="H799" s="177">
        <v>240</v>
      </c>
      <c r="I799" s="178"/>
      <c r="J799" s="179">
        <f>ROUND(I799*H799,2)</f>
        <v>0</v>
      </c>
      <c r="K799" s="180"/>
      <c r="L799" s="39"/>
      <c r="M799" s="181" t="s">
        <v>1</v>
      </c>
      <c r="N799" s="182" t="s">
        <v>38</v>
      </c>
      <c r="O799" s="77"/>
      <c r="P799" s="183">
        <f>O799*H799</f>
        <v>0</v>
      </c>
      <c r="Q799" s="183">
        <v>0</v>
      </c>
      <c r="R799" s="183">
        <f>Q799*H799</f>
        <v>0</v>
      </c>
      <c r="S799" s="183">
        <v>0</v>
      </c>
      <c r="T799" s="184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185" t="s">
        <v>233</v>
      </c>
      <c r="AT799" s="185" t="s">
        <v>191</v>
      </c>
      <c r="AU799" s="185" t="s">
        <v>82</v>
      </c>
      <c r="AY799" s="19" t="s">
        <v>189</v>
      </c>
      <c r="BE799" s="186">
        <f>IF(N799="základní",J799,0)</f>
        <v>0</v>
      </c>
      <c r="BF799" s="186">
        <f>IF(N799="snížená",J799,0)</f>
        <v>0</v>
      </c>
      <c r="BG799" s="186">
        <f>IF(N799="zákl. přenesená",J799,0)</f>
        <v>0</v>
      </c>
      <c r="BH799" s="186">
        <f>IF(N799="sníž. přenesená",J799,0)</f>
        <v>0</v>
      </c>
      <c r="BI799" s="186">
        <f>IF(N799="nulová",J799,0)</f>
        <v>0</v>
      </c>
      <c r="BJ799" s="19" t="s">
        <v>80</v>
      </c>
      <c r="BK799" s="186">
        <f>ROUND(I799*H799,2)</f>
        <v>0</v>
      </c>
      <c r="BL799" s="19" t="s">
        <v>233</v>
      </c>
      <c r="BM799" s="185" t="s">
        <v>1113</v>
      </c>
    </row>
    <row r="800" s="2" customFormat="1" ht="24.15" customHeight="1">
      <c r="A800" s="38"/>
      <c r="B800" s="172"/>
      <c r="C800" s="219" t="s">
        <v>1114</v>
      </c>
      <c r="D800" s="219" t="s">
        <v>874</v>
      </c>
      <c r="E800" s="220" t="s">
        <v>1115</v>
      </c>
      <c r="F800" s="221" t="s">
        <v>1116</v>
      </c>
      <c r="G800" s="222" t="s">
        <v>194</v>
      </c>
      <c r="H800" s="223">
        <v>19.199999999999999</v>
      </c>
      <c r="I800" s="224"/>
      <c r="J800" s="225">
        <f>ROUND(I800*H800,2)</f>
        <v>0</v>
      </c>
      <c r="K800" s="226"/>
      <c r="L800" s="227"/>
      <c r="M800" s="228" t="s">
        <v>1</v>
      </c>
      <c r="N800" s="229" t="s">
        <v>38</v>
      </c>
      <c r="O800" s="77"/>
      <c r="P800" s="183">
        <f>O800*H800</f>
        <v>0</v>
      </c>
      <c r="Q800" s="183">
        <v>0</v>
      </c>
      <c r="R800" s="183">
        <f>Q800*H800</f>
        <v>0</v>
      </c>
      <c r="S800" s="183">
        <v>0</v>
      </c>
      <c r="T800" s="184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185" t="s">
        <v>281</v>
      </c>
      <c r="AT800" s="185" t="s">
        <v>874</v>
      </c>
      <c r="AU800" s="185" t="s">
        <v>82</v>
      </c>
      <c r="AY800" s="19" t="s">
        <v>189</v>
      </c>
      <c r="BE800" s="186">
        <f>IF(N800="základní",J800,0)</f>
        <v>0</v>
      </c>
      <c r="BF800" s="186">
        <f>IF(N800="snížená",J800,0)</f>
        <v>0</v>
      </c>
      <c r="BG800" s="186">
        <f>IF(N800="zákl. přenesená",J800,0)</f>
        <v>0</v>
      </c>
      <c r="BH800" s="186">
        <f>IF(N800="sníž. přenesená",J800,0)</f>
        <v>0</v>
      </c>
      <c r="BI800" s="186">
        <f>IF(N800="nulová",J800,0)</f>
        <v>0</v>
      </c>
      <c r="BJ800" s="19" t="s">
        <v>80</v>
      </c>
      <c r="BK800" s="186">
        <f>ROUND(I800*H800,2)</f>
        <v>0</v>
      </c>
      <c r="BL800" s="19" t="s">
        <v>233</v>
      </c>
      <c r="BM800" s="185" t="s">
        <v>1117</v>
      </c>
    </row>
    <row r="801" s="14" customFormat="1">
      <c r="A801" s="14"/>
      <c r="B801" s="195"/>
      <c r="C801" s="14"/>
      <c r="D801" s="188" t="s">
        <v>195</v>
      </c>
      <c r="E801" s="196" t="s">
        <v>1</v>
      </c>
      <c r="F801" s="197" t="s">
        <v>1118</v>
      </c>
      <c r="G801" s="14"/>
      <c r="H801" s="198">
        <v>19.199999999999999</v>
      </c>
      <c r="I801" s="199"/>
      <c r="J801" s="14"/>
      <c r="K801" s="14"/>
      <c r="L801" s="195"/>
      <c r="M801" s="200"/>
      <c r="N801" s="201"/>
      <c r="O801" s="201"/>
      <c r="P801" s="201"/>
      <c r="Q801" s="201"/>
      <c r="R801" s="201"/>
      <c r="S801" s="201"/>
      <c r="T801" s="20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196" t="s">
        <v>195</v>
      </c>
      <c r="AU801" s="196" t="s">
        <v>82</v>
      </c>
      <c r="AV801" s="14" t="s">
        <v>82</v>
      </c>
      <c r="AW801" s="14" t="s">
        <v>30</v>
      </c>
      <c r="AX801" s="14" t="s">
        <v>73</v>
      </c>
      <c r="AY801" s="196" t="s">
        <v>189</v>
      </c>
    </row>
    <row r="802" s="15" customFormat="1">
      <c r="A802" s="15"/>
      <c r="B802" s="203"/>
      <c r="C802" s="15"/>
      <c r="D802" s="188" t="s">
        <v>195</v>
      </c>
      <c r="E802" s="204" t="s">
        <v>1</v>
      </c>
      <c r="F802" s="205" t="s">
        <v>200</v>
      </c>
      <c r="G802" s="15"/>
      <c r="H802" s="206">
        <v>19.199999999999999</v>
      </c>
      <c r="I802" s="207"/>
      <c r="J802" s="15"/>
      <c r="K802" s="15"/>
      <c r="L802" s="203"/>
      <c r="M802" s="208"/>
      <c r="N802" s="209"/>
      <c r="O802" s="209"/>
      <c r="P802" s="209"/>
      <c r="Q802" s="209"/>
      <c r="R802" s="209"/>
      <c r="S802" s="209"/>
      <c r="T802" s="210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04" t="s">
        <v>195</v>
      </c>
      <c r="AU802" s="204" t="s">
        <v>82</v>
      </c>
      <c r="AV802" s="15" t="s">
        <v>104</v>
      </c>
      <c r="AW802" s="15" t="s">
        <v>30</v>
      </c>
      <c r="AX802" s="15" t="s">
        <v>80</v>
      </c>
      <c r="AY802" s="204" t="s">
        <v>189</v>
      </c>
    </row>
    <row r="803" s="2" customFormat="1" ht="33" customHeight="1">
      <c r="A803" s="38"/>
      <c r="B803" s="172"/>
      <c r="C803" s="173" t="s">
        <v>706</v>
      </c>
      <c r="D803" s="173" t="s">
        <v>191</v>
      </c>
      <c r="E803" s="174" t="s">
        <v>1119</v>
      </c>
      <c r="F803" s="175" t="s">
        <v>1120</v>
      </c>
      <c r="G803" s="176" t="s">
        <v>223</v>
      </c>
      <c r="H803" s="177">
        <v>240</v>
      </c>
      <c r="I803" s="178"/>
      <c r="J803" s="179">
        <f>ROUND(I803*H803,2)</f>
        <v>0</v>
      </c>
      <c r="K803" s="180"/>
      <c r="L803" s="39"/>
      <c r="M803" s="181" t="s">
        <v>1</v>
      </c>
      <c r="N803" s="182" t="s">
        <v>38</v>
      </c>
      <c r="O803" s="77"/>
      <c r="P803" s="183">
        <f>O803*H803</f>
        <v>0</v>
      </c>
      <c r="Q803" s="183">
        <v>0</v>
      </c>
      <c r="R803" s="183">
        <f>Q803*H803</f>
        <v>0</v>
      </c>
      <c r="S803" s="183">
        <v>0</v>
      </c>
      <c r="T803" s="184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185" t="s">
        <v>233</v>
      </c>
      <c r="AT803" s="185" t="s">
        <v>191</v>
      </c>
      <c r="AU803" s="185" t="s">
        <v>82</v>
      </c>
      <c r="AY803" s="19" t="s">
        <v>189</v>
      </c>
      <c r="BE803" s="186">
        <f>IF(N803="základní",J803,0)</f>
        <v>0</v>
      </c>
      <c r="BF803" s="186">
        <f>IF(N803="snížená",J803,0)</f>
        <v>0</v>
      </c>
      <c r="BG803" s="186">
        <f>IF(N803="zákl. přenesená",J803,0)</f>
        <v>0</v>
      </c>
      <c r="BH803" s="186">
        <f>IF(N803="sníž. přenesená",J803,0)</f>
        <v>0</v>
      </c>
      <c r="BI803" s="186">
        <f>IF(N803="nulová",J803,0)</f>
        <v>0</v>
      </c>
      <c r="BJ803" s="19" t="s">
        <v>80</v>
      </c>
      <c r="BK803" s="186">
        <f>ROUND(I803*H803,2)</f>
        <v>0</v>
      </c>
      <c r="BL803" s="19" t="s">
        <v>233</v>
      </c>
      <c r="BM803" s="185" t="s">
        <v>1121</v>
      </c>
    </row>
    <row r="804" s="2" customFormat="1" ht="16.5" customHeight="1">
      <c r="A804" s="38"/>
      <c r="B804" s="172"/>
      <c r="C804" s="219" t="s">
        <v>1122</v>
      </c>
      <c r="D804" s="219" t="s">
        <v>874</v>
      </c>
      <c r="E804" s="220" t="s">
        <v>1123</v>
      </c>
      <c r="F804" s="221" t="s">
        <v>1124</v>
      </c>
      <c r="G804" s="222" t="s">
        <v>223</v>
      </c>
      <c r="H804" s="223">
        <v>240</v>
      </c>
      <c r="I804" s="224"/>
      <c r="J804" s="225">
        <f>ROUND(I804*H804,2)</f>
        <v>0</v>
      </c>
      <c r="K804" s="226"/>
      <c r="L804" s="227"/>
      <c r="M804" s="228" t="s">
        <v>1</v>
      </c>
      <c r="N804" s="229" t="s">
        <v>38</v>
      </c>
      <c r="O804" s="77"/>
      <c r="P804" s="183">
        <f>O804*H804</f>
        <v>0</v>
      </c>
      <c r="Q804" s="183">
        <v>0</v>
      </c>
      <c r="R804" s="183">
        <f>Q804*H804</f>
        <v>0</v>
      </c>
      <c r="S804" s="183">
        <v>0</v>
      </c>
      <c r="T804" s="184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185" t="s">
        <v>281</v>
      </c>
      <c r="AT804" s="185" t="s">
        <v>874</v>
      </c>
      <c r="AU804" s="185" t="s">
        <v>82</v>
      </c>
      <c r="AY804" s="19" t="s">
        <v>189</v>
      </c>
      <c r="BE804" s="186">
        <f>IF(N804="základní",J804,0)</f>
        <v>0</v>
      </c>
      <c r="BF804" s="186">
        <f>IF(N804="snížená",J804,0)</f>
        <v>0</v>
      </c>
      <c r="BG804" s="186">
        <f>IF(N804="zákl. přenesená",J804,0)</f>
        <v>0</v>
      </c>
      <c r="BH804" s="186">
        <f>IF(N804="sníž. přenesená",J804,0)</f>
        <v>0</v>
      </c>
      <c r="BI804" s="186">
        <f>IF(N804="nulová",J804,0)</f>
        <v>0</v>
      </c>
      <c r="BJ804" s="19" t="s">
        <v>80</v>
      </c>
      <c r="BK804" s="186">
        <f>ROUND(I804*H804,2)</f>
        <v>0</v>
      </c>
      <c r="BL804" s="19" t="s">
        <v>233</v>
      </c>
      <c r="BM804" s="185" t="s">
        <v>1125</v>
      </c>
    </row>
    <row r="805" s="2" customFormat="1" ht="55.5" customHeight="1">
      <c r="A805" s="38"/>
      <c r="B805" s="172"/>
      <c r="C805" s="173" t="s">
        <v>711</v>
      </c>
      <c r="D805" s="173" t="s">
        <v>191</v>
      </c>
      <c r="E805" s="174" t="s">
        <v>1126</v>
      </c>
      <c r="F805" s="175" t="s">
        <v>1127</v>
      </c>
      <c r="G805" s="176" t="s">
        <v>194</v>
      </c>
      <c r="H805" s="177">
        <v>2.702</v>
      </c>
      <c r="I805" s="178"/>
      <c r="J805" s="179">
        <f>ROUND(I805*H805,2)</f>
        <v>0</v>
      </c>
      <c r="K805" s="180"/>
      <c r="L805" s="39"/>
      <c r="M805" s="181" t="s">
        <v>1</v>
      </c>
      <c r="N805" s="182" t="s">
        <v>38</v>
      </c>
      <c r="O805" s="77"/>
      <c r="P805" s="183">
        <f>O805*H805</f>
        <v>0</v>
      </c>
      <c r="Q805" s="183">
        <v>0</v>
      </c>
      <c r="R805" s="183">
        <f>Q805*H805</f>
        <v>0</v>
      </c>
      <c r="S805" s="183">
        <v>0</v>
      </c>
      <c r="T805" s="18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185" t="s">
        <v>233</v>
      </c>
      <c r="AT805" s="185" t="s">
        <v>191</v>
      </c>
      <c r="AU805" s="185" t="s">
        <v>82</v>
      </c>
      <c r="AY805" s="19" t="s">
        <v>189</v>
      </c>
      <c r="BE805" s="186">
        <f>IF(N805="základní",J805,0)</f>
        <v>0</v>
      </c>
      <c r="BF805" s="186">
        <f>IF(N805="snížená",J805,0)</f>
        <v>0</v>
      </c>
      <c r="BG805" s="186">
        <f>IF(N805="zákl. přenesená",J805,0)</f>
        <v>0</v>
      </c>
      <c r="BH805" s="186">
        <f>IF(N805="sníž. přenesená",J805,0)</f>
        <v>0</v>
      </c>
      <c r="BI805" s="186">
        <f>IF(N805="nulová",J805,0)</f>
        <v>0</v>
      </c>
      <c r="BJ805" s="19" t="s">
        <v>80</v>
      </c>
      <c r="BK805" s="186">
        <f>ROUND(I805*H805,2)</f>
        <v>0</v>
      </c>
      <c r="BL805" s="19" t="s">
        <v>233</v>
      </c>
      <c r="BM805" s="185" t="s">
        <v>1128</v>
      </c>
    </row>
    <row r="806" s="2" customFormat="1" ht="16.5" customHeight="1">
      <c r="A806" s="38"/>
      <c r="B806" s="172"/>
      <c r="C806" s="219" t="s">
        <v>1129</v>
      </c>
      <c r="D806" s="219" t="s">
        <v>874</v>
      </c>
      <c r="E806" s="220" t="s">
        <v>1130</v>
      </c>
      <c r="F806" s="221" t="s">
        <v>1131</v>
      </c>
      <c r="G806" s="222" t="s">
        <v>212</v>
      </c>
      <c r="H806" s="223">
        <v>4.4649999999999999</v>
      </c>
      <c r="I806" s="224"/>
      <c r="J806" s="225">
        <f>ROUND(I806*H806,2)</f>
        <v>0</v>
      </c>
      <c r="K806" s="226"/>
      <c r="L806" s="227"/>
      <c r="M806" s="228" t="s">
        <v>1</v>
      </c>
      <c r="N806" s="229" t="s">
        <v>38</v>
      </c>
      <c r="O806" s="77"/>
      <c r="P806" s="183">
        <f>O806*H806</f>
        <v>0</v>
      </c>
      <c r="Q806" s="183">
        <v>0</v>
      </c>
      <c r="R806" s="183">
        <f>Q806*H806</f>
        <v>0</v>
      </c>
      <c r="S806" s="183">
        <v>0</v>
      </c>
      <c r="T806" s="184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185" t="s">
        <v>281</v>
      </c>
      <c r="AT806" s="185" t="s">
        <v>874</v>
      </c>
      <c r="AU806" s="185" t="s">
        <v>82</v>
      </c>
      <c r="AY806" s="19" t="s">
        <v>189</v>
      </c>
      <c r="BE806" s="186">
        <f>IF(N806="základní",J806,0)</f>
        <v>0</v>
      </c>
      <c r="BF806" s="186">
        <f>IF(N806="snížená",J806,0)</f>
        <v>0</v>
      </c>
      <c r="BG806" s="186">
        <f>IF(N806="zákl. přenesená",J806,0)</f>
        <v>0</v>
      </c>
      <c r="BH806" s="186">
        <f>IF(N806="sníž. přenesená",J806,0)</f>
        <v>0</v>
      </c>
      <c r="BI806" s="186">
        <f>IF(N806="nulová",J806,0)</f>
        <v>0</v>
      </c>
      <c r="BJ806" s="19" t="s">
        <v>80</v>
      </c>
      <c r="BK806" s="186">
        <f>ROUND(I806*H806,2)</f>
        <v>0</v>
      </c>
      <c r="BL806" s="19" t="s">
        <v>233</v>
      </c>
      <c r="BM806" s="185" t="s">
        <v>1132</v>
      </c>
    </row>
    <row r="807" s="14" customFormat="1">
      <c r="A807" s="14"/>
      <c r="B807" s="195"/>
      <c r="C807" s="14"/>
      <c r="D807" s="188" t="s">
        <v>195</v>
      </c>
      <c r="E807" s="196" t="s">
        <v>1</v>
      </c>
      <c r="F807" s="197" t="s">
        <v>1133</v>
      </c>
      <c r="G807" s="14"/>
      <c r="H807" s="198">
        <v>4.4649999999999999</v>
      </c>
      <c r="I807" s="199"/>
      <c r="J807" s="14"/>
      <c r="K807" s="14"/>
      <c r="L807" s="195"/>
      <c r="M807" s="200"/>
      <c r="N807" s="201"/>
      <c r="O807" s="201"/>
      <c r="P807" s="201"/>
      <c r="Q807" s="201"/>
      <c r="R807" s="201"/>
      <c r="S807" s="201"/>
      <c r="T807" s="20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196" t="s">
        <v>195</v>
      </c>
      <c r="AU807" s="196" t="s">
        <v>82</v>
      </c>
      <c r="AV807" s="14" t="s">
        <v>82</v>
      </c>
      <c r="AW807" s="14" t="s">
        <v>30</v>
      </c>
      <c r="AX807" s="14" t="s">
        <v>73</v>
      </c>
      <c r="AY807" s="196" t="s">
        <v>189</v>
      </c>
    </row>
    <row r="808" s="15" customFormat="1">
      <c r="A808" s="15"/>
      <c r="B808" s="203"/>
      <c r="C808" s="15"/>
      <c r="D808" s="188" t="s">
        <v>195</v>
      </c>
      <c r="E808" s="204" t="s">
        <v>1</v>
      </c>
      <c r="F808" s="205" t="s">
        <v>200</v>
      </c>
      <c r="G808" s="15"/>
      <c r="H808" s="206">
        <v>4.4649999999999999</v>
      </c>
      <c r="I808" s="207"/>
      <c r="J808" s="15"/>
      <c r="K808" s="15"/>
      <c r="L808" s="203"/>
      <c r="M808" s="208"/>
      <c r="N808" s="209"/>
      <c r="O808" s="209"/>
      <c r="P808" s="209"/>
      <c r="Q808" s="209"/>
      <c r="R808" s="209"/>
      <c r="S808" s="209"/>
      <c r="T808" s="210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04" t="s">
        <v>195</v>
      </c>
      <c r="AU808" s="204" t="s">
        <v>82</v>
      </c>
      <c r="AV808" s="15" t="s">
        <v>104</v>
      </c>
      <c r="AW808" s="15" t="s">
        <v>30</v>
      </c>
      <c r="AX808" s="15" t="s">
        <v>80</v>
      </c>
      <c r="AY808" s="204" t="s">
        <v>189</v>
      </c>
    </row>
    <row r="809" s="2" customFormat="1" ht="24.15" customHeight="1">
      <c r="A809" s="38"/>
      <c r="B809" s="172"/>
      <c r="C809" s="173" t="s">
        <v>723</v>
      </c>
      <c r="D809" s="173" t="s">
        <v>191</v>
      </c>
      <c r="E809" s="174" t="s">
        <v>1134</v>
      </c>
      <c r="F809" s="175" t="s">
        <v>1135</v>
      </c>
      <c r="G809" s="176" t="s">
        <v>228</v>
      </c>
      <c r="H809" s="177">
        <v>74</v>
      </c>
      <c r="I809" s="178"/>
      <c r="J809" s="179">
        <f>ROUND(I809*H809,2)</f>
        <v>0</v>
      </c>
      <c r="K809" s="180"/>
      <c r="L809" s="39"/>
      <c r="M809" s="181" t="s">
        <v>1</v>
      </c>
      <c r="N809" s="182" t="s">
        <v>38</v>
      </c>
      <c r="O809" s="77"/>
      <c r="P809" s="183">
        <f>O809*H809</f>
        <v>0</v>
      </c>
      <c r="Q809" s="183">
        <v>0</v>
      </c>
      <c r="R809" s="183">
        <f>Q809*H809</f>
        <v>0</v>
      </c>
      <c r="S809" s="183">
        <v>0</v>
      </c>
      <c r="T809" s="184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185" t="s">
        <v>233</v>
      </c>
      <c r="AT809" s="185" t="s">
        <v>191</v>
      </c>
      <c r="AU809" s="185" t="s">
        <v>82</v>
      </c>
      <c r="AY809" s="19" t="s">
        <v>189</v>
      </c>
      <c r="BE809" s="186">
        <f>IF(N809="základní",J809,0)</f>
        <v>0</v>
      </c>
      <c r="BF809" s="186">
        <f>IF(N809="snížená",J809,0)</f>
        <v>0</v>
      </c>
      <c r="BG809" s="186">
        <f>IF(N809="zákl. přenesená",J809,0)</f>
        <v>0</v>
      </c>
      <c r="BH809" s="186">
        <f>IF(N809="sníž. přenesená",J809,0)</f>
        <v>0</v>
      </c>
      <c r="BI809" s="186">
        <f>IF(N809="nulová",J809,0)</f>
        <v>0</v>
      </c>
      <c r="BJ809" s="19" t="s">
        <v>80</v>
      </c>
      <c r="BK809" s="186">
        <f>ROUND(I809*H809,2)</f>
        <v>0</v>
      </c>
      <c r="BL809" s="19" t="s">
        <v>233</v>
      </c>
      <c r="BM809" s="185" t="s">
        <v>1136</v>
      </c>
    </row>
    <row r="810" s="2" customFormat="1" ht="37.8" customHeight="1">
      <c r="A810" s="38"/>
      <c r="B810" s="172"/>
      <c r="C810" s="173" t="s">
        <v>1137</v>
      </c>
      <c r="D810" s="173" t="s">
        <v>191</v>
      </c>
      <c r="E810" s="174" t="s">
        <v>1138</v>
      </c>
      <c r="F810" s="175" t="s">
        <v>1139</v>
      </c>
      <c r="G810" s="176" t="s">
        <v>223</v>
      </c>
      <c r="H810" s="177">
        <v>85.156999999999996</v>
      </c>
      <c r="I810" s="178"/>
      <c r="J810" s="179">
        <f>ROUND(I810*H810,2)</f>
        <v>0</v>
      </c>
      <c r="K810" s="180"/>
      <c r="L810" s="39"/>
      <c r="M810" s="181" t="s">
        <v>1</v>
      </c>
      <c r="N810" s="182" t="s">
        <v>38</v>
      </c>
      <c r="O810" s="77"/>
      <c r="P810" s="183">
        <f>O810*H810</f>
        <v>0</v>
      </c>
      <c r="Q810" s="183">
        <v>0</v>
      </c>
      <c r="R810" s="183">
        <f>Q810*H810</f>
        <v>0</v>
      </c>
      <c r="S810" s="183">
        <v>0</v>
      </c>
      <c r="T810" s="184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185" t="s">
        <v>233</v>
      </c>
      <c r="AT810" s="185" t="s">
        <v>191</v>
      </c>
      <c r="AU810" s="185" t="s">
        <v>82</v>
      </c>
      <c r="AY810" s="19" t="s">
        <v>189</v>
      </c>
      <c r="BE810" s="186">
        <f>IF(N810="základní",J810,0)</f>
        <v>0</v>
      </c>
      <c r="BF810" s="186">
        <f>IF(N810="snížená",J810,0)</f>
        <v>0</v>
      </c>
      <c r="BG810" s="186">
        <f>IF(N810="zákl. přenesená",J810,0)</f>
        <v>0</v>
      </c>
      <c r="BH810" s="186">
        <f>IF(N810="sníž. přenesená",J810,0)</f>
        <v>0</v>
      </c>
      <c r="BI810" s="186">
        <f>IF(N810="nulová",J810,0)</f>
        <v>0</v>
      </c>
      <c r="BJ810" s="19" t="s">
        <v>80</v>
      </c>
      <c r="BK810" s="186">
        <f>ROUND(I810*H810,2)</f>
        <v>0</v>
      </c>
      <c r="BL810" s="19" t="s">
        <v>233</v>
      </c>
      <c r="BM810" s="185" t="s">
        <v>1140</v>
      </c>
    </row>
    <row r="811" s="14" customFormat="1">
      <c r="A811" s="14"/>
      <c r="B811" s="195"/>
      <c r="C811" s="14"/>
      <c r="D811" s="188" t="s">
        <v>195</v>
      </c>
      <c r="E811" s="196" t="s">
        <v>1</v>
      </c>
      <c r="F811" s="197" t="s">
        <v>1070</v>
      </c>
      <c r="G811" s="14"/>
      <c r="H811" s="198">
        <v>33.012</v>
      </c>
      <c r="I811" s="199"/>
      <c r="J811" s="14"/>
      <c r="K811" s="14"/>
      <c r="L811" s="195"/>
      <c r="M811" s="200"/>
      <c r="N811" s="201"/>
      <c r="O811" s="201"/>
      <c r="P811" s="201"/>
      <c r="Q811" s="201"/>
      <c r="R811" s="201"/>
      <c r="S811" s="201"/>
      <c r="T811" s="20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196" t="s">
        <v>195</v>
      </c>
      <c r="AU811" s="196" t="s">
        <v>82</v>
      </c>
      <c r="AV811" s="14" t="s">
        <v>82</v>
      </c>
      <c r="AW811" s="14" t="s">
        <v>30</v>
      </c>
      <c r="AX811" s="14" t="s">
        <v>73</v>
      </c>
      <c r="AY811" s="196" t="s">
        <v>189</v>
      </c>
    </row>
    <row r="812" s="14" customFormat="1">
      <c r="A812" s="14"/>
      <c r="B812" s="195"/>
      <c r="C812" s="14"/>
      <c r="D812" s="188" t="s">
        <v>195</v>
      </c>
      <c r="E812" s="196" t="s">
        <v>1</v>
      </c>
      <c r="F812" s="197" t="s">
        <v>323</v>
      </c>
      <c r="G812" s="14"/>
      <c r="H812" s="198">
        <v>23.048999999999999</v>
      </c>
      <c r="I812" s="199"/>
      <c r="J812" s="14"/>
      <c r="K812" s="14"/>
      <c r="L812" s="195"/>
      <c r="M812" s="200"/>
      <c r="N812" s="201"/>
      <c r="O812" s="201"/>
      <c r="P812" s="201"/>
      <c r="Q812" s="201"/>
      <c r="R812" s="201"/>
      <c r="S812" s="201"/>
      <c r="T812" s="202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196" t="s">
        <v>195</v>
      </c>
      <c r="AU812" s="196" t="s">
        <v>82</v>
      </c>
      <c r="AV812" s="14" t="s">
        <v>82</v>
      </c>
      <c r="AW812" s="14" t="s">
        <v>30</v>
      </c>
      <c r="AX812" s="14" t="s">
        <v>73</v>
      </c>
      <c r="AY812" s="196" t="s">
        <v>189</v>
      </c>
    </row>
    <row r="813" s="14" customFormat="1">
      <c r="A813" s="14"/>
      <c r="B813" s="195"/>
      <c r="C813" s="14"/>
      <c r="D813" s="188" t="s">
        <v>195</v>
      </c>
      <c r="E813" s="196" t="s">
        <v>1</v>
      </c>
      <c r="F813" s="197" t="s">
        <v>647</v>
      </c>
      <c r="G813" s="14"/>
      <c r="H813" s="198">
        <v>9.9359999999999999</v>
      </c>
      <c r="I813" s="199"/>
      <c r="J813" s="14"/>
      <c r="K813" s="14"/>
      <c r="L813" s="195"/>
      <c r="M813" s="200"/>
      <c r="N813" s="201"/>
      <c r="O813" s="201"/>
      <c r="P813" s="201"/>
      <c r="Q813" s="201"/>
      <c r="R813" s="201"/>
      <c r="S813" s="201"/>
      <c r="T813" s="202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196" t="s">
        <v>195</v>
      </c>
      <c r="AU813" s="196" t="s">
        <v>82</v>
      </c>
      <c r="AV813" s="14" t="s">
        <v>82</v>
      </c>
      <c r="AW813" s="14" t="s">
        <v>30</v>
      </c>
      <c r="AX813" s="14" t="s">
        <v>73</v>
      </c>
      <c r="AY813" s="196" t="s">
        <v>189</v>
      </c>
    </row>
    <row r="814" s="14" customFormat="1">
      <c r="A814" s="14"/>
      <c r="B814" s="195"/>
      <c r="C814" s="14"/>
      <c r="D814" s="188" t="s">
        <v>195</v>
      </c>
      <c r="E814" s="196" t="s">
        <v>1</v>
      </c>
      <c r="F814" s="197" t="s">
        <v>648</v>
      </c>
      <c r="G814" s="14"/>
      <c r="H814" s="198">
        <v>9.9000000000000004</v>
      </c>
      <c r="I814" s="199"/>
      <c r="J814" s="14"/>
      <c r="K814" s="14"/>
      <c r="L814" s="195"/>
      <c r="M814" s="200"/>
      <c r="N814" s="201"/>
      <c r="O814" s="201"/>
      <c r="P814" s="201"/>
      <c r="Q814" s="201"/>
      <c r="R814" s="201"/>
      <c r="S814" s="201"/>
      <c r="T814" s="20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196" t="s">
        <v>195</v>
      </c>
      <c r="AU814" s="196" t="s">
        <v>82</v>
      </c>
      <c r="AV814" s="14" t="s">
        <v>82</v>
      </c>
      <c r="AW814" s="14" t="s">
        <v>30</v>
      </c>
      <c r="AX814" s="14" t="s">
        <v>73</v>
      </c>
      <c r="AY814" s="196" t="s">
        <v>189</v>
      </c>
    </row>
    <row r="815" s="14" customFormat="1">
      <c r="A815" s="14"/>
      <c r="B815" s="195"/>
      <c r="C815" s="14"/>
      <c r="D815" s="188" t="s">
        <v>195</v>
      </c>
      <c r="E815" s="196" t="s">
        <v>1</v>
      </c>
      <c r="F815" s="197" t="s">
        <v>1071</v>
      </c>
      <c r="G815" s="14"/>
      <c r="H815" s="198">
        <v>9.2599999999999998</v>
      </c>
      <c r="I815" s="199"/>
      <c r="J815" s="14"/>
      <c r="K815" s="14"/>
      <c r="L815" s="195"/>
      <c r="M815" s="200"/>
      <c r="N815" s="201"/>
      <c r="O815" s="201"/>
      <c r="P815" s="201"/>
      <c r="Q815" s="201"/>
      <c r="R815" s="201"/>
      <c r="S815" s="201"/>
      <c r="T815" s="20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196" t="s">
        <v>195</v>
      </c>
      <c r="AU815" s="196" t="s">
        <v>82</v>
      </c>
      <c r="AV815" s="14" t="s">
        <v>82</v>
      </c>
      <c r="AW815" s="14" t="s">
        <v>30</v>
      </c>
      <c r="AX815" s="14" t="s">
        <v>73</v>
      </c>
      <c r="AY815" s="196" t="s">
        <v>189</v>
      </c>
    </row>
    <row r="816" s="15" customFormat="1">
      <c r="A816" s="15"/>
      <c r="B816" s="203"/>
      <c r="C816" s="15"/>
      <c r="D816" s="188" t="s">
        <v>195</v>
      </c>
      <c r="E816" s="204" t="s">
        <v>1</v>
      </c>
      <c r="F816" s="205" t="s">
        <v>200</v>
      </c>
      <c r="G816" s="15"/>
      <c r="H816" s="206">
        <v>85.157000000000011</v>
      </c>
      <c r="I816" s="207"/>
      <c r="J816" s="15"/>
      <c r="K816" s="15"/>
      <c r="L816" s="203"/>
      <c r="M816" s="208"/>
      <c r="N816" s="209"/>
      <c r="O816" s="209"/>
      <c r="P816" s="209"/>
      <c r="Q816" s="209"/>
      <c r="R816" s="209"/>
      <c r="S816" s="209"/>
      <c r="T816" s="210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04" t="s">
        <v>195</v>
      </c>
      <c r="AU816" s="204" t="s">
        <v>82</v>
      </c>
      <c r="AV816" s="15" t="s">
        <v>104</v>
      </c>
      <c r="AW816" s="15" t="s">
        <v>30</v>
      </c>
      <c r="AX816" s="15" t="s">
        <v>80</v>
      </c>
      <c r="AY816" s="204" t="s">
        <v>189</v>
      </c>
    </row>
    <row r="817" s="2" customFormat="1" ht="24.15" customHeight="1">
      <c r="A817" s="38"/>
      <c r="B817" s="172"/>
      <c r="C817" s="219" t="s">
        <v>728</v>
      </c>
      <c r="D817" s="219" t="s">
        <v>874</v>
      </c>
      <c r="E817" s="220" t="s">
        <v>1079</v>
      </c>
      <c r="F817" s="221" t="s">
        <v>1080</v>
      </c>
      <c r="G817" s="222" t="s">
        <v>223</v>
      </c>
      <c r="H817" s="223">
        <v>102.188</v>
      </c>
      <c r="I817" s="224"/>
      <c r="J817" s="225">
        <f>ROUND(I817*H817,2)</f>
        <v>0</v>
      </c>
      <c r="K817" s="226"/>
      <c r="L817" s="227"/>
      <c r="M817" s="228" t="s">
        <v>1</v>
      </c>
      <c r="N817" s="229" t="s">
        <v>38</v>
      </c>
      <c r="O817" s="77"/>
      <c r="P817" s="183">
        <f>O817*H817</f>
        <v>0</v>
      </c>
      <c r="Q817" s="183">
        <v>0</v>
      </c>
      <c r="R817" s="183">
        <f>Q817*H817</f>
        <v>0</v>
      </c>
      <c r="S817" s="183">
        <v>0</v>
      </c>
      <c r="T817" s="184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185" t="s">
        <v>281</v>
      </c>
      <c r="AT817" s="185" t="s">
        <v>874</v>
      </c>
      <c r="AU817" s="185" t="s">
        <v>82</v>
      </c>
      <c r="AY817" s="19" t="s">
        <v>189</v>
      </c>
      <c r="BE817" s="186">
        <f>IF(N817="základní",J817,0)</f>
        <v>0</v>
      </c>
      <c r="BF817" s="186">
        <f>IF(N817="snížená",J817,0)</f>
        <v>0</v>
      </c>
      <c r="BG817" s="186">
        <f>IF(N817="zákl. přenesená",J817,0)</f>
        <v>0</v>
      </c>
      <c r="BH817" s="186">
        <f>IF(N817="sníž. přenesená",J817,0)</f>
        <v>0</v>
      </c>
      <c r="BI817" s="186">
        <f>IF(N817="nulová",J817,0)</f>
        <v>0</v>
      </c>
      <c r="BJ817" s="19" t="s">
        <v>80</v>
      </c>
      <c r="BK817" s="186">
        <f>ROUND(I817*H817,2)</f>
        <v>0</v>
      </c>
      <c r="BL817" s="19" t="s">
        <v>233</v>
      </c>
      <c r="BM817" s="185" t="s">
        <v>1141</v>
      </c>
    </row>
    <row r="818" s="14" customFormat="1">
      <c r="A818" s="14"/>
      <c r="B818" s="195"/>
      <c r="C818" s="14"/>
      <c r="D818" s="188" t="s">
        <v>195</v>
      </c>
      <c r="E818" s="196" t="s">
        <v>1</v>
      </c>
      <c r="F818" s="197" t="s">
        <v>1142</v>
      </c>
      <c r="G818" s="14"/>
      <c r="H818" s="198">
        <v>102.188</v>
      </c>
      <c r="I818" s="199"/>
      <c r="J818" s="14"/>
      <c r="K818" s="14"/>
      <c r="L818" s="195"/>
      <c r="M818" s="200"/>
      <c r="N818" s="201"/>
      <c r="O818" s="201"/>
      <c r="P818" s="201"/>
      <c r="Q818" s="201"/>
      <c r="R818" s="201"/>
      <c r="S818" s="201"/>
      <c r="T818" s="20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196" t="s">
        <v>195</v>
      </c>
      <c r="AU818" s="196" t="s">
        <v>82</v>
      </c>
      <c r="AV818" s="14" t="s">
        <v>82</v>
      </c>
      <c r="AW818" s="14" t="s">
        <v>30</v>
      </c>
      <c r="AX818" s="14" t="s">
        <v>73</v>
      </c>
      <c r="AY818" s="196" t="s">
        <v>189</v>
      </c>
    </row>
    <row r="819" s="15" customFormat="1">
      <c r="A819" s="15"/>
      <c r="B819" s="203"/>
      <c r="C819" s="15"/>
      <c r="D819" s="188" t="s">
        <v>195</v>
      </c>
      <c r="E819" s="204" t="s">
        <v>1</v>
      </c>
      <c r="F819" s="205" t="s">
        <v>200</v>
      </c>
      <c r="G819" s="15"/>
      <c r="H819" s="206">
        <v>102.188</v>
      </c>
      <c r="I819" s="207"/>
      <c r="J819" s="15"/>
      <c r="K819" s="15"/>
      <c r="L819" s="203"/>
      <c r="M819" s="208"/>
      <c r="N819" s="209"/>
      <c r="O819" s="209"/>
      <c r="P819" s="209"/>
      <c r="Q819" s="209"/>
      <c r="R819" s="209"/>
      <c r="S819" s="209"/>
      <c r="T819" s="210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04" t="s">
        <v>195</v>
      </c>
      <c r="AU819" s="204" t="s">
        <v>82</v>
      </c>
      <c r="AV819" s="15" t="s">
        <v>104</v>
      </c>
      <c r="AW819" s="15" t="s">
        <v>30</v>
      </c>
      <c r="AX819" s="15" t="s">
        <v>80</v>
      </c>
      <c r="AY819" s="204" t="s">
        <v>189</v>
      </c>
    </row>
    <row r="820" s="2" customFormat="1" ht="49.05" customHeight="1">
      <c r="A820" s="38"/>
      <c r="B820" s="172"/>
      <c r="C820" s="173" t="s">
        <v>1143</v>
      </c>
      <c r="D820" s="173" t="s">
        <v>191</v>
      </c>
      <c r="E820" s="174" t="s">
        <v>1144</v>
      </c>
      <c r="F820" s="175" t="s">
        <v>1145</v>
      </c>
      <c r="G820" s="176" t="s">
        <v>223</v>
      </c>
      <c r="H820" s="177">
        <v>29.096</v>
      </c>
      <c r="I820" s="178"/>
      <c r="J820" s="179">
        <f>ROUND(I820*H820,2)</f>
        <v>0</v>
      </c>
      <c r="K820" s="180"/>
      <c r="L820" s="39"/>
      <c r="M820" s="181" t="s">
        <v>1</v>
      </c>
      <c r="N820" s="182" t="s">
        <v>38</v>
      </c>
      <c r="O820" s="77"/>
      <c r="P820" s="183">
        <f>O820*H820</f>
        <v>0</v>
      </c>
      <c r="Q820" s="183">
        <v>0</v>
      </c>
      <c r="R820" s="183">
        <f>Q820*H820</f>
        <v>0</v>
      </c>
      <c r="S820" s="183">
        <v>0</v>
      </c>
      <c r="T820" s="184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185" t="s">
        <v>233</v>
      </c>
      <c r="AT820" s="185" t="s">
        <v>191</v>
      </c>
      <c r="AU820" s="185" t="s">
        <v>82</v>
      </c>
      <c r="AY820" s="19" t="s">
        <v>189</v>
      </c>
      <c r="BE820" s="186">
        <f>IF(N820="základní",J820,0)</f>
        <v>0</v>
      </c>
      <c r="BF820" s="186">
        <f>IF(N820="snížená",J820,0)</f>
        <v>0</v>
      </c>
      <c r="BG820" s="186">
        <f>IF(N820="zákl. přenesená",J820,0)</f>
        <v>0</v>
      </c>
      <c r="BH820" s="186">
        <f>IF(N820="sníž. přenesená",J820,0)</f>
        <v>0</v>
      </c>
      <c r="BI820" s="186">
        <f>IF(N820="nulová",J820,0)</f>
        <v>0</v>
      </c>
      <c r="BJ820" s="19" t="s">
        <v>80</v>
      </c>
      <c r="BK820" s="186">
        <f>ROUND(I820*H820,2)</f>
        <v>0</v>
      </c>
      <c r="BL820" s="19" t="s">
        <v>233</v>
      </c>
      <c r="BM820" s="185" t="s">
        <v>1146</v>
      </c>
    </row>
    <row r="821" s="14" customFormat="1">
      <c r="A821" s="14"/>
      <c r="B821" s="195"/>
      <c r="C821" s="14"/>
      <c r="D821" s="188" t="s">
        <v>195</v>
      </c>
      <c r="E821" s="196" t="s">
        <v>1</v>
      </c>
      <c r="F821" s="197" t="s">
        <v>647</v>
      </c>
      <c r="G821" s="14"/>
      <c r="H821" s="198">
        <v>9.9359999999999999</v>
      </c>
      <c r="I821" s="199"/>
      <c r="J821" s="14"/>
      <c r="K821" s="14"/>
      <c r="L821" s="195"/>
      <c r="M821" s="200"/>
      <c r="N821" s="201"/>
      <c r="O821" s="201"/>
      <c r="P821" s="201"/>
      <c r="Q821" s="201"/>
      <c r="R821" s="201"/>
      <c r="S821" s="201"/>
      <c r="T821" s="202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196" t="s">
        <v>195</v>
      </c>
      <c r="AU821" s="196" t="s">
        <v>82</v>
      </c>
      <c r="AV821" s="14" t="s">
        <v>82</v>
      </c>
      <c r="AW821" s="14" t="s">
        <v>30</v>
      </c>
      <c r="AX821" s="14" t="s">
        <v>73</v>
      </c>
      <c r="AY821" s="196" t="s">
        <v>189</v>
      </c>
    </row>
    <row r="822" s="14" customFormat="1">
      <c r="A822" s="14"/>
      <c r="B822" s="195"/>
      <c r="C822" s="14"/>
      <c r="D822" s="188" t="s">
        <v>195</v>
      </c>
      <c r="E822" s="196" t="s">
        <v>1</v>
      </c>
      <c r="F822" s="197" t="s">
        <v>648</v>
      </c>
      <c r="G822" s="14"/>
      <c r="H822" s="198">
        <v>9.9000000000000004</v>
      </c>
      <c r="I822" s="199"/>
      <c r="J822" s="14"/>
      <c r="K822" s="14"/>
      <c r="L822" s="195"/>
      <c r="M822" s="200"/>
      <c r="N822" s="201"/>
      <c r="O822" s="201"/>
      <c r="P822" s="201"/>
      <c r="Q822" s="201"/>
      <c r="R822" s="201"/>
      <c r="S822" s="201"/>
      <c r="T822" s="202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196" t="s">
        <v>195</v>
      </c>
      <c r="AU822" s="196" t="s">
        <v>82</v>
      </c>
      <c r="AV822" s="14" t="s">
        <v>82</v>
      </c>
      <c r="AW822" s="14" t="s">
        <v>30</v>
      </c>
      <c r="AX822" s="14" t="s">
        <v>73</v>
      </c>
      <c r="AY822" s="196" t="s">
        <v>189</v>
      </c>
    </row>
    <row r="823" s="14" customFormat="1">
      <c r="A823" s="14"/>
      <c r="B823" s="195"/>
      <c r="C823" s="14"/>
      <c r="D823" s="188" t="s">
        <v>195</v>
      </c>
      <c r="E823" s="196" t="s">
        <v>1</v>
      </c>
      <c r="F823" s="197" t="s">
        <v>1071</v>
      </c>
      <c r="G823" s="14"/>
      <c r="H823" s="198">
        <v>9.2599999999999998</v>
      </c>
      <c r="I823" s="199"/>
      <c r="J823" s="14"/>
      <c r="K823" s="14"/>
      <c r="L823" s="195"/>
      <c r="M823" s="200"/>
      <c r="N823" s="201"/>
      <c r="O823" s="201"/>
      <c r="P823" s="201"/>
      <c r="Q823" s="201"/>
      <c r="R823" s="201"/>
      <c r="S823" s="201"/>
      <c r="T823" s="202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196" t="s">
        <v>195</v>
      </c>
      <c r="AU823" s="196" t="s">
        <v>82</v>
      </c>
      <c r="AV823" s="14" t="s">
        <v>82</v>
      </c>
      <c r="AW823" s="14" t="s">
        <v>30</v>
      </c>
      <c r="AX823" s="14" t="s">
        <v>73</v>
      </c>
      <c r="AY823" s="196" t="s">
        <v>189</v>
      </c>
    </row>
    <row r="824" s="15" customFormat="1">
      <c r="A824" s="15"/>
      <c r="B824" s="203"/>
      <c r="C824" s="15"/>
      <c r="D824" s="188" t="s">
        <v>195</v>
      </c>
      <c r="E824" s="204" t="s">
        <v>1</v>
      </c>
      <c r="F824" s="205" t="s">
        <v>200</v>
      </c>
      <c r="G824" s="15"/>
      <c r="H824" s="206">
        <v>29.095999999999997</v>
      </c>
      <c r="I824" s="207"/>
      <c r="J824" s="15"/>
      <c r="K824" s="15"/>
      <c r="L824" s="203"/>
      <c r="M824" s="208"/>
      <c r="N824" s="209"/>
      <c r="O824" s="209"/>
      <c r="P824" s="209"/>
      <c r="Q824" s="209"/>
      <c r="R824" s="209"/>
      <c r="S824" s="209"/>
      <c r="T824" s="210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04" t="s">
        <v>195</v>
      </c>
      <c r="AU824" s="204" t="s">
        <v>82</v>
      </c>
      <c r="AV824" s="15" t="s">
        <v>104</v>
      </c>
      <c r="AW824" s="15" t="s">
        <v>30</v>
      </c>
      <c r="AX824" s="15" t="s">
        <v>80</v>
      </c>
      <c r="AY824" s="204" t="s">
        <v>189</v>
      </c>
    </row>
    <row r="825" s="2" customFormat="1" ht="33" customHeight="1">
      <c r="A825" s="38"/>
      <c r="B825" s="172"/>
      <c r="C825" s="219" t="s">
        <v>734</v>
      </c>
      <c r="D825" s="219" t="s">
        <v>874</v>
      </c>
      <c r="E825" s="220" t="s">
        <v>1087</v>
      </c>
      <c r="F825" s="221" t="s">
        <v>1088</v>
      </c>
      <c r="G825" s="222" t="s">
        <v>223</v>
      </c>
      <c r="H825" s="223">
        <v>34.914999999999999</v>
      </c>
      <c r="I825" s="224"/>
      <c r="J825" s="225">
        <f>ROUND(I825*H825,2)</f>
        <v>0</v>
      </c>
      <c r="K825" s="226"/>
      <c r="L825" s="227"/>
      <c r="M825" s="228" t="s">
        <v>1</v>
      </c>
      <c r="N825" s="229" t="s">
        <v>38</v>
      </c>
      <c r="O825" s="77"/>
      <c r="P825" s="183">
        <f>O825*H825</f>
        <v>0</v>
      </c>
      <c r="Q825" s="183">
        <v>0</v>
      </c>
      <c r="R825" s="183">
        <f>Q825*H825</f>
        <v>0</v>
      </c>
      <c r="S825" s="183">
        <v>0</v>
      </c>
      <c r="T825" s="184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185" t="s">
        <v>281</v>
      </c>
      <c r="AT825" s="185" t="s">
        <v>874</v>
      </c>
      <c r="AU825" s="185" t="s">
        <v>82</v>
      </c>
      <c r="AY825" s="19" t="s">
        <v>189</v>
      </c>
      <c r="BE825" s="186">
        <f>IF(N825="základní",J825,0)</f>
        <v>0</v>
      </c>
      <c r="BF825" s="186">
        <f>IF(N825="snížená",J825,0)</f>
        <v>0</v>
      </c>
      <c r="BG825" s="186">
        <f>IF(N825="zákl. přenesená",J825,0)</f>
        <v>0</v>
      </c>
      <c r="BH825" s="186">
        <f>IF(N825="sníž. přenesená",J825,0)</f>
        <v>0</v>
      </c>
      <c r="BI825" s="186">
        <f>IF(N825="nulová",J825,0)</f>
        <v>0</v>
      </c>
      <c r="BJ825" s="19" t="s">
        <v>80</v>
      </c>
      <c r="BK825" s="186">
        <f>ROUND(I825*H825,2)</f>
        <v>0</v>
      </c>
      <c r="BL825" s="19" t="s">
        <v>233</v>
      </c>
      <c r="BM825" s="185" t="s">
        <v>1147</v>
      </c>
    </row>
    <row r="826" s="14" customFormat="1">
      <c r="A826" s="14"/>
      <c r="B826" s="195"/>
      <c r="C826" s="14"/>
      <c r="D826" s="188" t="s">
        <v>195</v>
      </c>
      <c r="E826" s="196" t="s">
        <v>1</v>
      </c>
      <c r="F826" s="197" t="s">
        <v>1148</v>
      </c>
      <c r="G826" s="14"/>
      <c r="H826" s="198">
        <v>34.914999999999999</v>
      </c>
      <c r="I826" s="199"/>
      <c r="J826" s="14"/>
      <c r="K826" s="14"/>
      <c r="L826" s="195"/>
      <c r="M826" s="200"/>
      <c r="N826" s="201"/>
      <c r="O826" s="201"/>
      <c r="P826" s="201"/>
      <c r="Q826" s="201"/>
      <c r="R826" s="201"/>
      <c r="S826" s="201"/>
      <c r="T826" s="202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196" t="s">
        <v>195</v>
      </c>
      <c r="AU826" s="196" t="s">
        <v>82</v>
      </c>
      <c r="AV826" s="14" t="s">
        <v>82</v>
      </c>
      <c r="AW826" s="14" t="s">
        <v>30</v>
      </c>
      <c r="AX826" s="14" t="s">
        <v>73</v>
      </c>
      <c r="AY826" s="196" t="s">
        <v>189</v>
      </c>
    </row>
    <row r="827" s="15" customFormat="1">
      <c r="A827" s="15"/>
      <c r="B827" s="203"/>
      <c r="C827" s="15"/>
      <c r="D827" s="188" t="s">
        <v>195</v>
      </c>
      <c r="E827" s="204" t="s">
        <v>1</v>
      </c>
      <c r="F827" s="205" t="s">
        <v>200</v>
      </c>
      <c r="G827" s="15"/>
      <c r="H827" s="206">
        <v>34.914999999999999</v>
      </c>
      <c r="I827" s="207"/>
      <c r="J827" s="15"/>
      <c r="K827" s="15"/>
      <c r="L827" s="203"/>
      <c r="M827" s="208"/>
      <c r="N827" s="209"/>
      <c r="O827" s="209"/>
      <c r="P827" s="209"/>
      <c r="Q827" s="209"/>
      <c r="R827" s="209"/>
      <c r="S827" s="209"/>
      <c r="T827" s="210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04" t="s">
        <v>195</v>
      </c>
      <c r="AU827" s="204" t="s">
        <v>82</v>
      </c>
      <c r="AV827" s="15" t="s">
        <v>104</v>
      </c>
      <c r="AW827" s="15" t="s">
        <v>30</v>
      </c>
      <c r="AX827" s="15" t="s">
        <v>80</v>
      </c>
      <c r="AY827" s="204" t="s">
        <v>189</v>
      </c>
    </row>
    <row r="828" s="2" customFormat="1" ht="49.05" customHeight="1">
      <c r="A828" s="38"/>
      <c r="B828" s="172"/>
      <c r="C828" s="173" t="s">
        <v>1149</v>
      </c>
      <c r="D828" s="173" t="s">
        <v>191</v>
      </c>
      <c r="E828" s="174" t="s">
        <v>1150</v>
      </c>
      <c r="F828" s="175" t="s">
        <v>1151</v>
      </c>
      <c r="G828" s="176" t="s">
        <v>1062</v>
      </c>
      <c r="H828" s="230"/>
      <c r="I828" s="178"/>
      <c r="J828" s="179">
        <f>ROUND(I828*H828,2)</f>
        <v>0</v>
      </c>
      <c r="K828" s="180"/>
      <c r="L828" s="39"/>
      <c r="M828" s="181" t="s">
        <v>1</v>
      </c>
      <c r="N828" s="182" t="s">
        <v>38</v>
      </c>
      <c r="O828" s="77"/>
      <c r="P828" s="183">
        <f>O828*H828</f>
        <v>0</v>
      </c>
      <c r="Q828" s="183">
        <v>0</v>
      </c>
      <c r="R828" s="183">
        <f>Q828*H828</f>
        <v>0</v>
      </c>
      <c r="S828" s="183">
        <v>0</v>
      </c>
      <c r="T828" s="184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185" t="s">
        <v>233</v>
      </c>
      <c r="AT828" s="185" t="s">
        <v>191</v>
      </c>
      <c r="AU828" s="185" t="s">
        <v>82</v>
      </c>
      <c r="AY828" s="19" t="s">
        <v>189</v>
      </c>
      <c r="BE828" s="186">
        <f>IF(N828="základní",J828,0)</f>
        <v>0</v>
      </c>
      <c r="BF828" s="186">
        <f>IF(N828="snížená",J828,0)</f>
        <v>0</v>
      </c>
      <c r="BG828" s="186">
        <f>IF(N828="zákl. přenesená",J828,0)</f>
        <v>0</v>
      </c>
      <c r="BH828" s="186">
        <f>IF(N828="sníž. přenesená",J828,0)</f>
        <v>0</v>
      </c>
      <c r="BI828" s="186">
        <f>IF(N828="nulová",J828,0)</f>
        <v>0</v>
      </c>
      <c r="BJ828" s="19" t="s">
        <v>80</v>
      </c>
      <c r="BK828" s="186">
        <f>ROUND(I828*H828,2)</f>
        <v>0</v>
      </c>
      <c r="BL828" s="19" t="s">
        <v>233</v>
      </c>
      <c r="BM828" s="185" t="s">
        <v>1152</v>
      </c>
    </row>
    <row r="829" s="12" customFormat="1" ht="22.8" customHeight="1">
      <c r="A829" s="12"/>
      <c r="B829" s="159"/>
      <c r="C829" s="12"/>
      <c r="D829" s="160" t="s">
        <v>72</v>
      </c>
      <c r="E829" s="170" t="s">
        <v>1153</v>
      </c>
      <c r="F829" s="170" t="s">
        <v>1154</v>
      </c>
      <c r="G829" s="12"/>
      <c r="H829" s="12"/>
      <c r="I829" s="162"/>
      <c r="J829" s="171">
        <f>BK829</f>
        <v>0</v>
      </c>
      <c r="K829" s="12"/>
      <c r="L829" s="159"/>
      <c r="M829" s="164"/>
      <c r="N829" s="165"/>
      <c r="O829" s="165"/>
      <c r="P829" s="166">
        <f>SUM(P830:P916)</f>
        <v>0</v>
      </c>
      <c r="Q829" s="165"/>
      <c r="R829" s="166">
        <f>SUM(R830:R916)</f>
        <v>0</v>
      </c>
      <c r="S829" s="165"/>
      <c r="T829" s="167">
        <f>SUM(T830:T916)</f>
        <v>0</v>
      </c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R829" s="160" t="s">
        <v>82</v>
      </c>
      <c r="AT829" s="168" t="s">
        <v>72</v>
      </c>
      <c r="AU829" s="168" t="s">
        <v>80</v>
      </c>
      <c r="AY829" s="160" t="s">
        <v>189</v>
      </c>
      <c r="BK829" s="169">
        <f>SUM(BK830:BK916)</f>
        <v>0</v>
      </c>
    </row>
    <row r="830" s="2" customFormat="1" ht="33" customHeight="1">
      <c r="A830" s="38"/>
      <c r="B830" s="172"/>
      <c r="C830" s="173" t="s">
        <v>737</v>
      </c>
      <c r="D830" s="173" t="s">
        <v>191</v>
      </c>
      <c r="E830" s="174" t="s">
        <v>1155</v>
      </c>
      <c r="F830" s="175" t="s">
        <v>1156</v>
      </c>
      <c r="G830" s="176" t="s">
        <v>223</v>
      </c>
      <c r="H830" s="177">
        <v>1404.771</v>
      </c>
      <c r="I830" s="178"/>
      <c r="J830" s="179">
        <f>ROUND(I830*H830,2)</f>
        <v>0</v>
      </c>
      <c r="K830" s="180"/>
      <c r="L830" s="39"/>
      <c r="M830" s="181" t="s">
        <v>1</v>
      </c>
      <c r="N830" s="182" t="s">
        <v>38</v>
      </c>
      <c r="O830" s="77"/>
      <c r="P830" s="183">
        <f>O830*H830</f>
        <v>0</v>
      </c>
      <c r="Q830" s="183">
        <v>0</v>
      </c>
      <c r="R830" s="183">
        <f>Q830*H830</f>
        <v>0</v>
      </c>
      <c r="S830" s="183">
        <v>0</v>
      </c>
      <c r="T830" s="184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185" t="s">
        <v>233</v>
      </c>
      <c r="AT830" s="185" t="s">
        <v>191</v>
      </c>
      <c r="AU830" s="185" t="s">
        <v>82</v>
      </c>
      <c r="AY830" s="19" t="s">
        <v>189</v>
      </c>
      <c r="BE830" s="186">
        <f>IF(N830="základní",J830,0)</f>
        <v>0</v>
      </c>
      <c r="BF830" s="186">
        <f>IF(N830="snížená",J830,0)</f>
        <v>0</v>
      </c>
      <c r="BG830" s="186">
        <f>IF(N830="zákl. přenesená",J830,0)</f>
        <v>0</v>
      </c>
      <c r="BH830" s="186">
        <f>IF(N830="sníž. přenesená",J830,0)</f>
        <v>0</v>
      </c>
      <c r="BI830" s="186">
        <f>IF(N830="nulová",J830,0)</f>
        <v>0</v>
      </c>
      <c r="BJ830" s="19" t="s">
        <v>80</v>
      </c>
      <c r="BK830" s="186">
        <f>ROUND(I830*H830,2)</f>
        <v>0</v>
      </c>
      <c r="BL830" s="19" t="s">
        <v>233</v>
      </c>
      <c r="BM830" s="185" t="s">
        <v>1157</v>
      </c>
    </row>
    <row r="831" s="13" customFormat="1">
      <c r="A831" s="13"/>
      <c r="B831" s="187"/>
      <c r="C831" s="13"/>
      <c r="D831" s="188" t="s">
        <v>195</v>
      </c>
      <c r="E831" s="189" t="s">
        <v>1</v>
      </c>
      <c r="F831" s="190" t="s">
        <v>1158</v>
      </c>
      <c r="G831" s="13"/>
      <c r="H831" s="189" t="s">
        <v>1</v>
      </c>
      <c r="I831" s="191"/>
      <c r="J831" s="13"/>
      <c r="K831" s="13"/>
      <c r="L831" s="187"/>
      <c r="M831" s="192"/>
      <c r="N831" s="193"/>
      <c r="O831" s="193"/>
      <c r="P831" s="193"/>
      <c r="Q831" s="193"/>
      <c r="R831" s="193"/>
      <c r="S831" s="193"/>
      <c r="T831" s="194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189" t="s">
        <v>195</v>
      </c>
      <c r="AU831" s="189" t="s">
        <v>82</v>
      </c>
      <c r="AV831" s="13" t="s">
        <v>80</v>
      </c>
      <c r="AW831" s="13" t="s">
        <v>30</v>
      </c>
      <c r="AX831" s="13" t="s">
        <v>73</v>
      </c>
      <c r="AY831" s="189" t="s">
        <v>189</v>
      </c>
    </row>
    <row r="832" s="14" customFormat="1">
      <c r="A832" s="14"/>
      <c r="B832" s="195"/>
      <c r="C832" s="14"/>
      <c r="D832" s="188" t="s">
        <v>195</v>
      </c>
      <c r="E832" s="196" t="s">
        <v>1</v>
      </c>
      <c r="F832" s="197" t="s">
        <v>1159</v>
      </c>
      <c r="G832" s="14"/>
      <c r="H832" s="198">
        <v>329.25999999999999</v>
      </c>
      <c r="I832" s="199"/>
      <c r="J832" s="14"/>
      <c r="K832" s="14"/>
      <c r="L832" s="195"/>
      <c r="M832" s="200"/>
      <c r="N832" s="201"/>
      <c r="O832" s="201"/>
      <c r="P832" s="201"/>
      <c r="Q832" s="201"/>
      <c r="R832" s="201"/>
      <c r="S832" s="201"/>
      <c r="T832" s="20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196" t="s">
        <v>195</v>
      </c>
      <c r="AU832" s="196" t="s">
        <v>82</v>
      </c>
      <c r="AV832" s="14" t="s">
        <v>82</v>
      </c>
      <c r="AW832" s="14" t="s">
        <v>30</v>
      </c>
      <c r="AX832" s="14" t="s">
        <v>73</v>
      </c>
      <c r="AY832" s="196" t="s">
        <v>189</v>
      </c>
    </row>
    <row r="833" s="13" customFormat="1">
      <c r="A833" s="13"/>
      <c r="B833" s="187"/>
      <c r="C833" s="13"/>
      <c r="D833" s="188" t="s">
        <v>195</v>
      </c>
      <c r="E833" s="189" t="s">
        <v>1</v>
      </c>
      <c r="F833" s="190" t="s">
        <v>1160</v>
      </c>
      <c r="G833" s="13"/>
      <c r="H833" s="189" t="s">
        <v>1</v>
      </c>
      <c r="I833" s="191"/>
      <c r="J833" s="13"/>
      <c r="K833" s="13"/>
      <c r="L833" s="187"/>
      <c r="M833" s="192"/>
      <c r="N833" s="193"/>
      <c r="O833" s="193"/>
      <c r="P833" s="193"/>
      <c r="Q833" s="193"/>
      <c r="R833" s="193"/>
      <c r="S833" s="193"/>
      <c r="T833" s="194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189" t="s">
        <v>195</v>
      </c>
      <c r="AU833" s="189" t="s">
        <v>82</v>
      </c>
      <c r="AV833" s="13" t="s">
        <v>80</v>
      </c>
      <c r="AW833" s="13" t="s">
        <v>30</v>
      </c>
      <c r="AX833" s="13" t="s">
        <v>73</v>
      </c>
      <c r="AY833" s="189" t="s">
        <v>189</v>
      </c>
    </row>
    <row r="834" s="14" customFormat="1">
      <c r="A834" s="14"/>
      <c r="B834" s="195"/>
      <c r="C834" s="14"/>
      <c r="D834" s="188" t="s">
        <v>195</v>
      </c>
      <c r="E834" s="196" t="s">
        <v>1</v>
      </c>
      <c r="F834" s="197" t="s">
        <v>1161</v>
      </c>
      <c r="G834" s="14"/>
      <c r="H834" s="198">
        <v>350.38</v>
      </c>
      <c r="I834" s="199"/>
      <c r="J834" s="14"/>
      <c r="K834" s="14"/>
      <c r="L834" s="195"/>
      <c r="M834" s="200"/>
      <c r="N834" s="201"/>
      <c r="O834" s="201"/>
      <c r="P834" s="201"/>
      <c r="Q834" s="201"/>
      <c r="R834" s="201"/>
      <c r="S834" s="201"/>
      <c r="T834" s="20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196" t="s">
        <v>195</v>
      </c>
      <c r="AU834" s="196" t="s">
        <v>82</v>
      </c>
      <c r="AV834" s="14" t="s">
        <v>82</v>
      </c>
      <c r="AW834" s="14" t="s">
        <v>30</v>
      </c>
      <c r="AX834" s="14" t="s">
        <v>73</v>
      </c>
      <c r="AY834" s="196" t="s">
        <v>189</v>
      </c>
    </row>
    <row r="835" s="13" customFormat="1">
      <c r="A835" s="13"/>
      <c r="B835" s="187"/>
      <c r="C835" s="13"/>
      <c r="D835" s="188" t="s">
        <v>195</v>
      </c>
      <c r="E835" s="189" t="s">
        <v>1</v>
      </c>
      <c r="F835" s="190" t="s">
        <v>1162</v>
      </c>
      <c r="G835" s="13"/>
      <c r="H835" s="189" t="s">
        <v>1</v>
      </c>
      <c r="I835" s="191"/>
      <c r="J835" s="13"/>
      <c r="K835" s="13"/>
      <c r="L835" s="187"/>
      <c r="M835" s="192"/>
      <c r="N835" s="193"/>
      <c r="O835" s="193"/>
      <c r="P835" s="193"/>
      <c r="Q835" s="193"/>
      <c r="R835" s="193"/>
      <c r="S835" s="193"/>
      <c r="T835" s="194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189" t="s">
        <v>195</v>
      </c>
      <c r="AU835" s="189" t="s">
        <v>82</v>
      </c>
      <c r="AV835" s="13" t="s">
        <v>80</v>
      </c>
      <c r="AW835" s="13" t="s">
        <v>30</v>
      </c>
      <c r="AX835" s="13" t="s">
        <v>73</v>
      </c>
      <c r="AY835" s="189" t="s">
        <v>189</v>
      </c>
    </row>
    <row r="836" s="14" customFormat="1">
      <c r="A836" s="14"/>
      <c r="B836" s="195"/>
      <c r="C836" s="14"/>
      <c r="D836" s="188" t="s">
        <v>195</v>
      </c>
      <c r="E836" s="196" t="s">
        <v>1</v>
      </c>
      <c r="F836" s="197" t="s">
        <v>1163</v>
      </c>
      <c r="G836" s="14"/>
      <c r="H836" s="198">
        <v>45.491</v>
      </c>
      <c r="I836" s="199"/>
      <c r="J836" s="14"/>
      <c r="K836" s="14"/>
      <c r="L836" s="195"/>
      <c r="M836" s="200"/>
      <c r="N836" s="201"/>
      <c r="O836" s="201"/>
      <c r="P836" s="201"/>
      <c r="Q836" s="201"/>
      <c r="R836" s="201"/>
      <c r="S836" s="201"/>
      <c r="T836" s="202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196" t="s">
        <v>195</v>
      </c>
      <c r="AU836" s="196" t="s">
        <v>82</v>
      </c>
      <c r="AV836" s="14" t="s">
        <v>82</v>
      </c>
      <c r="AW836" s="14" t="s">
        <v>30</v>
      </c>
      <c r="AX836" s="14" t="s">
        <v>73</v>
      </c>
      <c r="AY836" s="196" t="s">
        <v>189</v>
      </c>
    </row>
    <row r="837" s="13" customFormat="1">
      <c r="A837" s="13"/>
      <c r="B837" s="187"/>
      <c r="C837" s="13"/>
      <c r="D837" s="188" t="s">
        <v>195</v>
      </c>
      <c r="E837" s="189" t="s">
        <v>1</v>
      </c>
      <c r="F837" s="190" t="s">
        <v>1164</v>
      </c>
      <c r="G837" s="13"/>
      <c r="H837" s="189" t="s">
        <v>1</v>
      </c>
      <c r="I837" s="191"/>
      <c r="J837" s="13"/>
      <c r="K837" s="13"/>
      <c r="L837" s="187"/>
      <c r="M837" s="192"/>
      <c r="N837" s="193"/>
      <c r="O837" s="193"/>
      <c r="P837" s="193"/>
      <c r="Q837" s="193"/>
      <c r="R837" s="193"/>
      <c r="S837" s="193"/>
      <c r="T837" s="194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189" t="s">
        <v>195</v>
      </c>
      <c r="AU837" s="189" t="s">
        <v>82</v>
      </c>
      <c r="AV837" s="13" t="s">
        <v>80</v>
      </c>
      <c r="AW837" s="13" t="s">
        <v>30</v>
      </c>
      <c r="AX837" s="13" t="s">
        <v>73</v>
      </c>
      <c r="AY837" s="189" t="s">
        <v>189</v>
      </c>
    </row>
    <row r="838" s="14" customFormat="1">
      <c r="A838" s="14"/>
      <c r="B838" s="195"/>
      <c r="C838" s="14"/>
      <c r="D838" s="188" t="s">
        <v>195</v>
      </c>
      <c r="E838" s="196" t="s">
        <v>1</v>
      </c>
      <c r="F838" s="197" t="s">
        <v>1165</v>
      </c>
      <c r="G838" s="14"/>
      <c r="H838" s="198">
        <v>679.63999999999999</v>
      </c>
      <c r="I838" s="199"/>
      <c r="J838" s="14"/>
      <c r="K838" s="14"/>
      <c r="L838" s="195"/>
      <c r="M838" s="200"/>
      <c r="N838" s="201"/>
      <c r="O838" s="201"/>
      <c r="P838" s="201"/>
      <c r="Q838" s="201"/>
      <c r="R838" s="201"/>
      <c r="S838" s="201"/>
      <c r="T838" s="202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196" t="s">
        <v>195</v>
      </c>
      <c r="AU838" s="196" t="s">
        <v>82</v>
      </c>
      <c r="AV838" s="14" t="s">
        <v>82</v>
      </c>
      <c r="AW838" s="14" t="s">
        <v>30</v>
      </c>
      <c r="AX838" s="14" t="s">
        <v>73</v>
      </c>
      <c r="AY838" s="196" t="s">
        <v>189</v>
      </c>
    </row>
    <row r="839" s="15" customFormat="1">
      <c r="A839" s="15"/>
      <c r="B839" s="203"/>
      <c r="C839" s="15"/>
      <c r="D839" s="188" t="s">
        <v>195</v>
      </c>
      <c r="E839" s="204" t="s">
        <v>1</v>
      </c>
      <c r="F839" s="205" t="s">
        <v>200</v>
      </c>
      <c r="G839" s="15"/>
      <c r="H839" s="206">
        <v>1404.771</v>
      </c>
      <c r="I839" s="207"/>
      <c r="J839" s="15"/>
      <c r="K839" s="15"/>
      <c r="L839" s="203"/>
      <c r="M839" s="208"/>
      <c r="N839" s="209"/>
      <c r="O839" s="209"/>
      <c r="P839" s="209"/>
      <c r="Q839" s="209"/>
      <c r="R839" s="209"/>
      <c r="S839" s="209"/>
      <c r="T839" s="210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04" t="s">
        <v>195</v>
      </c>
      <c r="AU839" s="204" t="s">
        <v>82</v>
      </c>
      <c r="AV839" s="15" t="s">
        <v>104</v>
      </c>
      <c r="AW839" s="15" t="s">
        <v>30</v>
      </c>
      <c r="AX839" s="15" t="s">
        <v>80</v>
      </c>
      <c r="AY839" s="204" t="s">
        <v>189</v>
      </c>
    </row>
    <row r="840" s="2" customFormat="1" ht="24.15" customHeight="1">
      <c r="A840" s="38"/>
      <c r="B840" s="172"/>
      <c r="C840" s="219" t="s">
        <v>1166</v>
      </c>
      <c r="D840" s="219" t="s">
        <v>874</v>
      </c>
      <c r="E840" s="220" t="s">
        <v>1167</v>
      </c>
      <c r="F840" s="221" t="s">
        <v>1168</v>
      </c>
      <c r="G840" s="222" t="s">
        <v>223</v>
      </c>
      <c r="H840" s="223">
        <v>345.72300000000001</v>
      </c>
      <c r="I840" s="224"/>
      <c r="J840" s="225">
        <f>ROUND(I840*H840,2)</f>
        <v>0</v>
      </c>
      <c r="K840" s="226"/>
      <c r="L840" s="227"/>
      <c r="M840" s="228" t="s">
        <v>1</v>
      </c>
      <c r="N840" s="229" t="s">
        <v>38</v>
      </c>
      <c r="O840" s="77"/>
      <c r="P840" s="183">
        <f>O840*H840</f>
        <v>0</v>
      </c>
      <c r="Q840" s="183">
        <v>0</v>
      </c>
      <c r="R840" s="183">
        <f>Q840*H840</f>
        <v>0</v>
      </c>
      <c r="S840" s="183">
        <v>0</v>
      </c>
      <c r="T840" s="184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185" t="s">
        <v>281</v>
      </c>
      <c r="AT840" s="185" t="s">
        <v>874</v>
      </c>
      <c r="AU840" s="185" t="s">
        <v>82</v>
      </c>
      <c r="AY840" s="19" t="s">
        <v>189</v>
      </c>
      <c r="BE840" s="186">
        <f>IF(N840="základní",J840,0)</f>
        <v>0</v>
      </c>
      <c r="BF840" s="186">
        <f>IF(N840="snížená",J840,0)</f>
        <v>0</v>
      </c>
      <c r="BG840" s="186">
        <f>IF(N840="zákl. přenesená",J840,0)</f>
        <v>0</v>
      </c>
      <c r="BH840" s="186">
        <f>IF(N840="sníž. přenesená",J840,0)</f>
        <v>0</v>
      </c>
      <c r="BI840" s="186">
        <f>IF(N840="nulová",J840,0)</f>
        <v>0</v>
      </c>
      <c r="BJ840" s="19" t="s">
        <v>80</v>
      </c>
      <c r="BK840" s="186">
        <f>ROUND(I840*H840,2)</f>
        <v>0</v>
      </c>
      <c r="BL840" s="19" t="s">
        <v>233</v>
      </c>
      <c r="BM840" s="185" t="s">
        <v>1169</v>
      </c>
    </row>
    <row r="841" s="14" customFormat="1">
      <c r="A841" s="14"/>
      <c r="B841" s="195"/>
      <c r="C841" s="14"/>
      <c r="D841" s="188" t="s">
        <v>195</v>
      </c>
      <c r="E841" s="196" t="s">
        <v>1</v>
      </c>
      <c r="F841" s="197" t="s">
        <v>1170</v>
      </c>
      <c r="G841" s="14"/>
      <c r="H841" s="198">
        <v>345.72300000000001</v>
      </c>
      <c r="I841" s="199"/>
      <c r="J841" s="14"/>
      <c r="K841" s="14"/>
      <c r="L841" s="195"/>
      <c r="M841" s="200"/>
      <c r="N841" s="201"/>
      <c r="O841" s="201"/>
      <c r="P841" s="201"/>
      <c r="Q841" s="201"/>
      <c r="R841" s="201"/>
      <c r="S841" s="201"/>
      <c r="T841" s="202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196" t="s">
        <v>195</v>
      </c>
      <c r="AU841" s="196" t="s">
        <v>82</v>
      </c>
      <c r="AV841" s="14" t="s">
        <v>82</v>
      </c>
      <c r="AW841" s="14" t="s">
        <v>30</v>
      </c>
      <c r="AX841" s="14" t="s">
        <v>73</v>
      </c>
      <c r="AY841" s="196" t="s">
        <v>189</v>
      </c>
    </row>
    <row r="842" s="15" customFormat="1">
      <c r="A842" s="15"/>
      <c r="B842" s="203"/>
      <c r="C842" s="15"/>
      <c r="D842" s="188" t="s">
        <v>195</v>
      </c>
      <c r="E842" s="204" t="s">
        <v>1</v>
      </c>
      <c r="F842" s="205" t="s">
        <v>200</v>
      </c>
      <c r="G842" s="15"/>
      <c r="H842" s="206">
        <v>345.72300000000001</v>
      </c>
      <c r="I842" s="207"/>
      <c r="J842" s="15"/>
      <c r="K842" s="15"/>
      <c r="L842" s="203"/>
      <c r="M842" s="208"/>
      <c r="N842" s="209"/>
      <c r="O842" s="209"/>
      <c r="P842" s="209"/>
      <c r="Q842" s="209"/>
      <c r="R842" s="209"/>
      <c r="S842" s="209"/>
      <c r="T842" s="210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04" t="s">
        <v>195</v>
      </c>
      <c r="AU842" s="204" t="s">
        <v>82</v>
      </c>
      <c r="AV842" s="15" t="s">
        <v>104</v>
      </c>
      <c r="AW842" s="15" t="s">
        <v>30</v>
      </c>
      <c r="AX842" s="15" t="s">
        <v>80</v>
      </c>
      <c r="AY842" s="204" t="s">
        <v>189</v>
      </c>
    </row>
    <row r="843" s="2" customFormat="1" ht="24.15" customHeight="1">
      <c r="A843" s="38"/>
      <c r="B843" s="172"/>
      <c r="C843" s="219" t="s">
        <v>741</v>
      </c>
      <c r="D843" s="219" t="s">
        <v>874</v>
      </c>
      <c r="E843" s="220" t="s">
        <v>1171</v>
      </c>
      <c r="F843" s="221" t="s">
        <v>1172</v>
      </c>
      <c r="G843" s="222" t="s">
        <v>223</v>
      </c>
      <c r="H843" s="223">
        <v>367.899</v>
      </c>
      <c r="I843" s="224"/>
      <c r="J843" s="225">
        <f>ROUND(I843*H843,2)</f>
        <v>0</v>
      </c>
      <c r="K843" s="226"/>
      <c r="L843" s="227"/>
      <c r="M843" s="228" t="s">
        <v>1</v>
      </c>
      <c r="N843" s="229" t="s">
        <v>38</v>
      </c>
      <c r="O843" s="77"/>
      <c r="P843" s="183">
        <f>O843*H843</f>
        <v>0</v>
      </c>
      <c r="Q843" s="183">
        <v>0</v>
      </c>
      <c r="R843" s="183">
        <f>Q843*H843</f>
        <v>0</v>
      </c>
      <c r="S843" s="183">
        <v>0</v>
      </c>
      <c r="T843" s="184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185" t="s">
        <v>281</v>
      </c>
      <c r="AT843" s="185" t="s">
        <v>874</v>
      </c>
      <c r="AU843" s="185" t="s">
        <v>82</v>
      </c>
      <c r="AY843" s="19" t="s">
        <v>189</v>
      </c>
      <c r="BE843" s="186">
        <f>IF(N843="základní",J843,0)</f>
        <v>0</v>
      </c>
      <c r="BF843" s="186">
        <f>IF(N843="snížená",J843,0)</f>
        <v>0</v>
      </c>
      <c r="BG843" s="186">
        <f>IF(N843="zákl. přenesená",J843,0)</f>
        <v>0</v>
      </c>
      <c r="BH843" s="186">
        <f>IF(N843="sníž. přenesená",J843,0)</f>
        <v>0</v>
      </c>
      <c r="BI843" s="186">
        <f>IF(N843="nulová",J843,0)</f>
        <v>0</v>
      </c>
      <c r="BJ843" s="19" t="s">
        <v>80</v>
      </c>
      <c r="BK843" s="186">
        <f>ROUND(I843*H843,2)</f>
        <v>0</v>
      </c>
      <c r="BL843" s="19" t="s">
        <v>233</v>
      </c>
      <c r="BM843" s="185" t="s">
        <v>1173</v>
      </c>
    </row>
    <row r="844" s="14" customFormat="1">
      <c r="A844" s="14"/>
      <c r="B844" s="195"/>
      <c r="C844" s="14"/>
      <c r="D844" s="188" t="s">
        <v>195</v>
      </c>
      <c r="E844" s="196" t="s">
        <v>1</v>
      </c>
      <c r="F844" s="197" t="s">
        <v>1174</v>
      </c>
      <c r="G844" s="14"/>
      <c r="H844" s="198">
        <v>367.899</v>
      </c>
      <c r="I844" s="199"/>
      <c r="J844" s="14"/>
      <c r="K844" s="14"/>
      <c r="L844" s="195"/>
      <c r="M844" s="200"/>
      <c r="N844" s="201"/>
      <c r="O844" s="201"/>
      <c r="P844" s="201"/>
      <c r="Q844" s="201"/>
      <c r="R844" s="201"/>
      <c r="S844" s="201"/>
      <c r="T844" s="202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196" t="s">
        <v>195</v>
      </c>
      <c r="AU844" s="196" t="s">
        <v>82</v>
      </c>
      <c r="AV844" s="14" t="s">
        <v>82</v>
      </c>
      <c r="AW844" s="14" t="s">
        <v>30</v>
      </c>
      <c r="AX844" s="14" t="s">
        <v>73</v>
      </c>
      <c r="AY844" s="196" t="s">
        <v>189</v>
      </c>
    </row>
    <row r="845" s="15" customFormat="1">
      <c r="A845" s="15"/>
      <c r="B845" s="203"/>
      <c r="C845" s="15"/>
      <c r="D845" s="188" t="s">
        <v>195</v>
      </c>
      <c r="E845" s="204" t="s">
        <v>1</v>
      </c>
      <c r="F845" s="205" t="s">
        <v>200</v>
      </c>
      <c r="G845" s="15"/>
      <c r="H845" s="206">
        <v>367.899</v>
      </c>
      <c r="I845" s="207"/>
      <c r="J845" s="15"/>
      <c r="K845" s="15"/>
      <c r="L845" s="203"/>
      <c r="M845" s="208"/>
      <c r="N845" s="209"/>
      <c r="O845" s="209"/>
      <c r="P845" s="209"/>
      <c r="Q845" s="209"/>
      <c r="R845" s="209"/>
      <c r="S845" s="209"/>
      <c r="T845" s="210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04" t="s">
        <v>195</v>
      </c>
      <c r="AU845" s="204" t="s">
        <v>82</v>
      </c>
      <c r="AV845" s="15" t="s">
        <v>104</v>
      </c>
      <c r="AW845" s="15" t="s">
        <v>30</v>
      </c>
      <c r="AX845" s="15" t="s">
        <v>80</v>
      </c>
      <c r="AY845" s="204" t="s">
        <v>189</v>
      </c>
    </row>
    <row r="846" s="2" customFormat="1" ht="24.15" customHeight="1">
      <c r="A846" s="38"/>
      <c r="B846" s="172"/>
      <c r="C846" s="219" t="s">
        <v>1175</v>
      </c>
      <c r="D846" s="219" t="s">
        <v>874</v>
      </c>
      <c r="E846" s="220" t="s">
        <v>1176</v>
      </c>
      <c r="F846" s="221" t="s">
        <v>1177</v>
      </c>
      <c r="G846" s="222" t="s">
        <v>223</v>
      </c>
      <c r="H846" s="223">
        <v>693.23299999999995</v>
      </c>
      <c r="I846" s="224"/>
      <c r="J846" s="225">
        <f>ROUND(I846*H846,2)</f>
        <v>0</v>
      </c>
      <c r="K846" s="226"/>
      <c r="L846" s="227"/>
      <c r="M846" s="228" t="s">
        <v>1</v>
      </c>
      <c r="N846" s="229" t="s">
        <v>38</v>
      </c>
      <c r="O846" s="77"/>
      <c r="P846" s="183">
        <f>O846*H846</f>
        <v>0</v>
      </c>
      <c r="Q846" s="183">
        <v>0</v>
      </c>
      <c r="R846" s="183">
        <f>Q846*H846</f>
        <v>0</v>
      </c>
      <c r="S846" s="183">
        <v>0</v>
      </c>
      <c r="T846" s="184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185" t="s">
        <v>281</v>
      </c>
      <c r="AT846" s="185" t="s">
        <v>874</v>
      </c>
      <c r="AU846" s="185" t="s">
        <v>82</v>
      </c>
      <c r="AY846" s="19" t="s">
        <v>189</v>
      </c>
      <c r="BE846" s="186">
        <f>IF(N846="základní",J846,0)</f>
        <v>0</v>
      </c>
      <c r="BF846" s="186">
        <f>IF(N846="snížená",J846,0)</f>
        <v>0</v>
      </c>
      <c r="BG846" s="186">
        <f>IF(N846="zákl. přenesená",J846,0)</f>
        <v>0</v>
      </c>
      <c r="BH846" s="186">
        <f>IF(N846="sníž. přenesená",J846,0)</f>
        <v>0</v>
      </c>
      <c r="BI846" s="186">
        <f>IF(N846="nulová",J846,0)</f>
        <v>0</v>
      </c>
      <c r="BJ846" s="19" t="s">
        <v>80</v>
      </c>
      <c r="BK846" s="186">
        <f>ROUND(I846*H846,2)</f>
        <v>0</v>
      </c>
      <c r="BL846" s="19" t="s">
        <v>233</v>
      </c>
      <c r="BM846" s="185" t="s">
        <v>1178</v>
      </c>
    </row>
    <row r="847" s="14" customFormat="1">
      <c r="A847" s="14"/>
      <c r="B847" s="195"/>
      <c r="C847" s="14"/>
      <c r="D847" s="188" t="s">
        <v>195</v>
      </c>
      <c r="E847" s="196" t="s">
        <v>1</v>
      </c>
      <c r="F847" s="197" t="s">
        <v>1179</v>
      </c>
      <c r="G847" s="14"/>
      <c r="H847" s="198">
        <v>693.23299999999995</v>
      </c>
      <c r="I847" s="199"/>
      <c r="J847" s="14"/>
      <c r="K847" s="14"/>
      <c r="L847" s="195"/>
      <c r="M847" s="200"/>
      <c r="N847" s="201"/>
      <c r="O847" s="201"/>
      <c r="P847" s="201"/>
      <c r="Q847" s="201"/>
      <c r="R847" s="201"/>
      <c r="S847" s="201"/>
      <c r="T847" s="20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196" t="s">
        <v>195</v>
      </c>
      <c r="AU847" s="196" t="s">
        <v>82</v>
      </c>
      <c r="AV847" s="14" t="s">
        <v>82</v>
      </c>
      <c r="AW847" s="14" t="s">
        <v>30</v>
      </c>
      <c r="AX847" s="14" t="s">
        <v>73</v>
      </c>
      <c r="AY847" s="196" t="s">
        <v>189</v>
      </c>
    </row>
    <row r="848" s="15" customFormat="1">
      <c r="A848" s="15"/>
      <c r="B848" s="203"/>
      <c r="C848" s="15"/>
      <c r="D848" s="188" t="s">
        <v>195</v>
      </c>
      <c r="E848" s="204" t="s">
        <v>1</v>
      </c>
      <c r="F848" s="205" t="s">
        <v>200</v>
      </c>
      <c r="G848" s="15"/>
      <c r="H848" s="206">
        <v>693.23299999999995</v>
      </c>
      <c r="I848" s="207"/>
      <c r="J848" s="15"/>
      <c r="K848" s="15"/>
      <c r="L848" s="203"/>
      <c r="M848" s="208"/>
      <c r="N848" s="209"/>
      <c r="O848" s="209"/>
      <c r="P848" s="209"/>
      <c r="Q848" s="209"/>
      <c r="R848" s="209"/>
      <c r="S848" s="209"/>
      <c r="T848" s="210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04" t="s">
        <v>195</v>
      </c>
      <c r="AU848" s="204" t="s">
        <v>82</v>
      </c>
      <c r="AV848" s="15" t="s">
        <v>104</v>
      </c>
      <c r="AW848" s="15" t="s">
        <v>30</v>
      </c>
      <c r="AX848" s="15" t="s">
        <v>80</v>
      </c>
      <c r="AY848" s="204" t="s">
        <v>189</v>
      </c>
    </row>
    <row r="849" s="2" customFormat="1" ht="24.15" customHeight="1">
      <c r="A849" s="38"/>
      <c r="B849" s="172"/>
      <c r="C849" s="219" t="s">
        <v>744</v>
      </c>
      <c r="D849" s="219" t="s">
        <v>874</v>
      </c>
      <c r="E849" s="220" t="s">
        <v>1180</v>
      </c>
      <c r="F849" s="221" t="s">
        <v>1181</v>
      </c>
      <c r="G849" s="222" t="s">
        <v>223</v>
      </c>
      <c r="H849" s="223">
        <v>54.588999999999999</v>
      </c>
      <c r="I849" s="224"/>
      <c r="J849" s="225">
        <f>ROUND(I849*H849,2)</f>
        <v>0</v>
      </c>
      <c r="K849" s="226"/>
      <c r="L849" s="227"/>
      <c r="M849" s="228" t="s">
        <v>1</v>
      </c>
      <c r="N849" s="229" t="s">
        <v>38</v>
      </c>
      <c r="O849" s="77"/>
      <c r="P849" s="183">
        <f>O849*H849</f>
        <v>0</v>
      </c>
      <c r="Q849" s="183">
        <v>0</v>
      </c>
      <c r="R849" s="183">
        <f>Q849*H849</f>
        <v>0</v>
      </c>
      <c r="S849" s="183">
        <v>0</v>
      </c>
      <c r="T849" s="184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185" t="s">
        <v>281</v>
      </c>
      <c r="AT849" s="185" t="s">
        <v>874</v>
      </c>
      <c r="AU849" s="185" t="s">
        <v>82</v>
      </c>
      <c r="AY849" s="19" t="s">
        <v>189</v>
      </c>
      <c r="BE849" s="186">
        <f>IF(N849="základní",J849,0)</f>
        <v>0</v>
      </c>
      <c r="BF849" s="186">
        <f>IF(N849="snížená",J849,0)</f>
        <v>0</v>
      </c>
      <c r="BG849" s="186">
        <f>IF(N849="zákl. přenesená",J849,0)</f>
        <v>0</v>
      </c>
      <c r="BH849" s="186">
        <f>IF(N849="sníž. přenesená",J849,0)</f>
        <v>0</v>
      </c>
      <c r="BI849" s="186">
        <f>IF(N849="nulová",J849,0)</f>
        <v>0</v>
      </c>
      <c r="BJ849" s="19" t="s">
        <v>80</v>
      </c>
      <c r="BK849" s="186">
        <f>ROUND(I849*H849,2)</f>
        <v>0</v>
      </c>
      <c r="BL849" s="19" t="s">
        <v>233</v>
      </c>
      <c r="BM849" s="185" t="s">
        <v>1182</v>
      </c>
    </row>
    <row r="850" s="2" customFormat="1" ht="55.5" customHeight="1">
      <c r="A850" s="38"/>
      <c r="B850" s="172"/>
      <c r="C850" s="173" t="s">
        <v>1183</v>
      </c>
      <c r="D850" s="173" t="s">
        <v>191</v>
      </c>
      <c r="E850" s="174" t="s">
        <v>1184</v>
      </c>
      <c r="F850" s="175" t="s">
        <v>1185</v>
      </c>
      <c r="G850" s="176" t="s">
        <v>228</v>
      </c>
      <c r="H850" s="177">
        <v>151.19999999999999</v>
      </c>
      <c r="I850" s="178"/>
      <c r="J850" s="179">
        <f>ROUND(I850*H850,2)</f>
        <v>0</v>
      </c>
      <c r="K850" s="180"/>
      <c r="L850" s="39"/>
      <c r="M850" s="181" t="s">
        <v>1</v>
      </c>
      <c r="N850" s="182" t="s">
        <v>38</v>
      </c>
      <c r="O850" s="77"/>
      <c r="P850" s="183">
        <f>O850*H850</f>
        <v>0</v>
      </c>
      <c r="Q850" s="183">
        <v>0</v>
      </c>
      <c r="R850" s="183">
        <f>Q850*H850</f>
        <v>0</v>
      </c>
      <c r="S850" s="183">
        <v>0</v>
      </c>
      <c r="T850" s="184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185" t="s">
        <v>233</v>
      </c>
      <c r="AT850" s="185" t="s">
        <v>191</v>
      </c>
      <c r="AU850" s="185" t="s">
        <v>82</v>
      </c>
      <c r="AY850" s="19" t="s">
        <v>189</v>
      </c>
      <c r="BE850" s="186">
        <f>IF(N850="základní",J850,0)</f>
        <v>0</v>
      </c>
      <c r="BF850" s="186">
        <f>IF(N850="snížená",J850,0)</f>
        <v>0</v>
      </c>
      <c r="BG850" s="186">
        <f>IF(N850="zákl. přenesená",J850,0)</f>
        <v>0</v>
      </c>
      <c r="BH850" s="186">
        <f>IF(N850="sníž. přenesená",J850,0)</f>
        <v>0</v>
      </c>
      <c r="BI850" s="186">
        <f>IF(N850="nulová",J850,0)</f>
        <v>0</v>
      </c>
      <c r="BJ850" s="19" t="s">
        <v>80</v>
      </c>
      <c r="BK850" s="186">
        <f>ROUND(I850*H850,2)</f>
        <v>0</v>
      </c>
      <c r="BL850" s="19" t="s">
        <v>233</v>
      </c>
      <c r="BM850" s="185" t="s">
        <v>1186</v>
      </c>
    </row>
    <row r="851" s="13" customFormat="1">
      <c r="A851" s="13"/>
      <c r="B851" s="187"/>
      <c r="C851" s="13"/>
      <c r="D851" s="188" t="s">
        <v>195</v>
      </c>
      <c r="E851" s="189" t="s">
        <v>1</v>
      </c>
      <c r="F851" s="190" t="s">
        <v>1187</v>
      </c>
      <c r="G851" s="13"/>
      <c r="H851" s="189" t="s">
        <v>1</v>
      </c>
      <c r="I851" s="191"/>
      <c r="J851" s="13"/>
      <c r="K851" s="13"/>
      <c r="L851" s="187"/>
      <c r="M851" s="192"/>
      <c r="N851" s="193"/>
      <c r="O851" s="193"/>
      <c r="P851" s="193"/>
      <c r="Q851" s="193"/>
      <c r="R851" s="193"/>
      <c r="S851" s="193"/>
      <c r="T851" s="194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89" t="s">
        <v>195</v>
      </c>
      <c r="AU851" s="189" t="s">
        <v>82</v>
      </c>
      <c r="AV851" s="13" t="s">
        <v>80</v>
      </c>
      <c r="AW851" s="13" t="s">
        <v>30</v>
      </c>
      <c r="AX851" s="13" t="s">
        <v>73</v>
      </c>
      <c r="AY851" s="189" t="s">
        <v>189</v>
      </c>
    </row>
    <row r="852" s="13" customFormat="1">
      <c r="A852" s="13"/>
      <c r="B852" s="187"/>
      <c r="C852" s="13"/>
      <c r="D852" s="188" t="s">
        <v>195</v>
      </c>
      <c r="E852" s="189" t="s">
        <v>1</v>
      </c>
      <c r="F852" s="190" t="s">
        <v>1188</v>
      </c>
      <c r="G852" s="13"/>
      <c r="H852" s="189" t="s">
        <v>1</v>
      </c>
      <c r="I852" s="191"/>
      <c r="J852" s="13"/>
      <c r="K852" s="13"/>
      <c r="L852" s="187"/>
      <c r="M852" s="192"/>
      <c r="N852" s="193"/>
      <c r="O852" s="193"/>
      <c r="P852" s="193"/>
      <c r="Q852" s="193"/>
      <c r="R852" s="193"/>
      <c r="S852" s="193"/>
      <c r="T852" s="194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189" t="s">
        <v>195</v>
      </c>
      <c r="AU852" s="189" t="s">
        <v>82</v>
      </c>
      <c r="AV852" s="13" t="s">
        <v>80</v>
      </c>
      <c r="AW852" s="13" t="s">
        <v>30</v>
      </c>
      <c r="AX852" s="13" t="s">
        <v>73</v>
      </c>
      <c r="AY852" s="189" t="s">
        <v>189</v>
      </c>
    </row>
    <row r="853" s="14" customFormat="1">
      <c r="A853" s="14"/>
      <c r="B853" s="195"/>
      <c r="C853" s="14"/>
      <c r="D853" s="188" t="s">
        <v>195</v>
      </c>
      <c r="E853" s="196" t="s">
        <v>1</v>
      </c>
      <c r="F853" s="197" t="s">
        <v>1189</v>
      </c>
      <c r="G853" s="14"/>
      <c r="H853" s="198">
        <v>151.19999999999999</v>
      </c>
      <c r="I853" s="199"/>
      <c r="J853" s="14"/>
      <c r="K853" s="14"/>
      <c r="L853" s="195"/>
      <c r="M853" s="200"/>
      <c r="N853" s="201"/>
      <c r="O853" s="201"/>
      <c r="P853" s="201"/>
      <c r="Q853" s="201"/>
      <c r="R853" s="201"/>
      <c r="S853" s="201"/>
      <c r="T853" s="202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196" t="s">
        <v>195</v>
      </c>
      <c r="AU853" s="196" t="s">
        <v>82</v>
      </c>
      <c r="AV853" s="14" t="s">
        <v>82</v>
      </c>
      <c r="AW853" s="14" t="s">
        <v>30</v>
      </c>
      <c r="AX853" s="14" t="s">
        <v>73</v>
      </c>
      <c r="AY853" s="196" t="s">
        <v>189</v>
      </c>
    </row>
    <row r="854" s="15" customFormat="1">
      <c r="A854" s="15"/>
      <c r="B854" s="203"/>
      <c r="C854" s="15"/>
      <c r="D854" s="188" t="s">
        <v>195</v>
      </c>
      <c r="E854" s="204" t="s">
        <v>1</v>
      </c>
      <c r="F854" s="205" t="s">
        <v>200</v>
      </c>
      <c r="G854" s="15"/>
      <c r="H854" s="206">
        <v>151.19999999999999</v>
      </c>
      <c r="I854" s="207"/>
      <c r="J854" s="15"/>
      <c r="K854" s="15"/>
      <c r="L854" s="203"/>
      <c r="M854" s="208"/>
      <c r="N854" s="209"/>
      <c r="O854" s="209"/>
      <c r="P854" s="209"/>
      <c r="Q854" s="209"/>
      <c r="R854" s="209"/>
      <c r="S854" s="209"/>
      <c r="T854" s="210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04" t="s">
        <v>195</v>
      </c>
      <c r="AU854" s="204" t="s">
        <v>82</v>
      </c>
      <c r="AV854" s="15" t="s">
        <v>104</v>
      </c>
      <c r="AW854" s="15" t="s">
        <v>30</v>
      </c>
      <c r="AX854" s="15" t="s">
        <v>80</v>
      </c>
      <c r="AY854" s="204" t="s">
        <v>189</v>
      </c>
    </row>
    <row r="855" s="2" customFormat="1" ht="16.5" customHeight="1">
      <c r="A855" s="38"/>
      <c r="B855" s="172"/>
      <c r="C855" s="219" t="s">
        <v>752</v>
      </c>
      <c r="D855" s="219" t="s">
        <v>874</v>
      </c>
      <c r="E855" s="220" t="s">
        <v>1190</v>
      </c>
      <c r="F855" s="221" t="s">
        <v>1191</v>
      </c>
      <c r="G855" s="222" t="s">
        <v>228</v>
      </c>
      <c r="H855" s="223">
        <v>181.44</v>
      </c>
      <c r="I855" s="224"/>
      <c r="J855" s="225">
        <f>ROUND(I855*H855,2)</f>
        <v>0</v>
      </c>
      <c r="K855" s="226"/>
      <c r="L855" s="227"/>
      <c r="M855" s="228" t="s">
        <v>1</v>
      </c>
      <c r="N855" s="229" t="s">
        <v>38</v>
      </c>
      <c r="O855" s="77"/>
      <c r="P855" s="183">
        <f>O855*H855</f>
        <v>0</v>
      </c>
      <c r="Q855" s="183">
        <v>0</v>
      </c>
      <c r="R855" s="183">
        <f>Q855*H855</f>
        <v>0</v>
      </c>
      <c r="S855" s="183">
        <v>0</v>
      </c>
      <c r="T855" s="184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185" t="s">
        <v>281</v>
      </c>
      <c r="AT855" s="185" t="s">
        <v>874</v>
      </c>
      <c r="AU855" s="185" t="s">
        <v>82</v>
      </c>
      <c r="AY855" s="19" t="s">
        <v>189</v>
      </c>
      <c r="BE855" s="186">
        <f>IF(N855="základní",J855,0)</f>
        <v>0</v>
      </c>
      <c r="BF855" s="186">
        <f>IF(N855="snížená",J855,0)</f>
        <v>0</v>
      </c>
      <c r="BG855" s="186">
        <f>IF(N855="zákl. přenesená",J855,0)</f>
        <v>0</v>
      </c>
      <c r="BH855" s="186">
        <f>IF(N855="sníž. přenesená",J855,0)</f>
        <v>0</v>
      </c>
      <c r="BI855" s="186">
        <f>IF(N855="nulová",J855,0)</f>
        <v>0</v>
      </c>
      <c r="BJ855" s="19" t="s">
        <v>80</v>
      </c>
      <c r="BK855" s="186">
        <f>ROUND(I855*H855,2)</f>
        <v>0</v>
      </c>
      <c r="BL855" s="19" t="s">
        <v>233</v>
      </c>
      <c r="BM855" s="185" t="s">
        <v>1192</v>
      </c>
    </row>
    <row r="856" s="2" customFormat="1" ht="37.8" customHeight="1">
      <c r="A856" s="38"/>
      <c r="B856" s="172"/>
      <c r="C856" s="173" t="s">
        <v>1193</v>
      </c>
      <c r="D856" s="173" t="s">
        <v>191</v>
      </c>
      <c r="E856" s="174" t="s">
        <v>1194</v>
      </c>
      <c r="F856" s="175" t="s">
        <v>1195</v>
      </c>
      <c r="G856" s="176" t="s">
        <v>223</v>
      </c>
      <c r="H856" s="177">
        <v>126.499</v>
      </c>
      <c r="I856" s="178"/>
      <c r="J856" s="179">
        <f>ROUND(I856*H856,2)</f>
        <v>0</v>
      </c>
      <c r="K856" s="180"/>
      <c r="L856" s="39"/>
      <c r="M856" s="181" t="s">
        <v>1</v>
      </c>
      <c r="N856" s="182" t="s">
        <v>38</v>
      </c>
      <c r="O856" s="77"/>
      <c r="P856" s="183">
        <f>O856*H856</f>
        <v>0</v>
      </c>
      <c r="Q856" s="183">
        <v>0</v>
      </c>
      <c r="R856" s="183">
        <f>Q856*H856</f>
        <v>0</v>
      </c>
      <c r="S856" s="183">
        <v>0</v>
      </c>
      <c r="T856" s="184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185" t="s">
        <v>233</v>
      </c>
      <c r="AT856" s="185" t="s">
        <v>191</v>
      </c>
      <c r="AU856" s="185" t="s">
        <v>82</v>
      </c>
      <c r="AY856" s="19" t="s">
        <v>189</v>
      </c>
      <c r="BE856" s="186">
        <f>IF(N856="základní",J856,0)</f>
        <v>0</v>
      </c>
      <c r="BF856" s="186">
        <f>IF(N856="snížená",J856,0)</f>
        <v>0</v>
      </c>
      <c r="BG856" s="186">
        <f>IF(N856="zákl. přenesená",J856,0)</f>
        <v>0</v>
      </c>
      <c r="BH856" s="186">
        <f>IF(N856="sníž. přenesená",J856,0)</f>
        <v>0</v>
      </c>
      <c r="BI856" s="186">
        <f>IF(N856="nulová",J856,0)</f>
        <v>0</v>
      </c>
      <c r="BJ856" s="19" t="s">
        <v>80</v>
      </c>
      <c r="BK856" s="186">
        <f>ROUND(I856*H856,2)</f>
        <v>0</v>
      </c>
      <c r="BL856" s="19" t="s">
        <v>233</v>
      </c>
      <c r="BM856" s="185" t="s">
        <v>1196</v>
      </c>
    </row>
    <row r="857" s="13" customFormat="1">
      <c r="A857" s="13"/>
      <c r="B857" s="187"/>
      <c r="C857" s="13"/>
      <c r="D857" s="188" t="s">
        <v>195</v>
      </c>
      <c r="E857" s="189" t="s">
        <v>1</v>
      </c>
      <c r="F857" s="190" t="s">
        <v>1197</v>
      </c>
      <c r="G857" s="13"/>
      <c r="H857" s="189" t="s">
        <v>1</v>
      </c>
      <c r="I857" s="191"/>
      <c r="J857" s="13"/>
      <c r="K857" s="13"/>
      <c r="L857" s="187"/>
      <c r="M857" s="192"/>
      <c r="N857" s="193"/>
      <c r="O857" s="193"/>
      <c r="P857" s="193"/>
      <c r="Q857" s="193"/>
      <c r="R857" s="193"/>
      <c r="S857" s="193"/>
      <c r="T857" s="194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189" t="s">
        <v>195</v>
      </c>
      <c r="AU857" s="189" t="s">
        <v>82</v>
      </c>
      <c r="AV857" s="13" t="s">
        <v>80</v>
      </c>
      <c r="AW857" s="13" t="s">
        <v>30</v>
      </c>
      <c r="AX857" s="13" t="s">
        <v>73</v>
      </c>
      <c r="AY857" s="189" t="s">
        <v>189</v>
      </c>
    </row>
    <row r="858" s="14" customFormat="1">
      <c r="A858" s="14"/>
      <c r="B858" s="195"/>
      <c r="C858" s="14"/>
      <c r="D858" s="188" t="s">
        <v>195</v>
      </c>
      <c r="E858" s="196" t="s">
        <v>1</v>
      </c>
      <c r="F858" s="197" t="s">
        <v>1198</v>
      </c>
      <c r="G858" s="14"/>
      <c r="H858" s="198">
        <v>97.822000000000003</v>
      </c>
      <c r="I858" s="199"/>
      <c r="J858" s="14"/>
      <c r="K858" s="14"/>
      <c r="L858" s="195"/>
      <c r="M858" s="200"/>
      <c r="N858" s="201"/>
      <c r="O858" s="201"/>
      <c r="P858" s="201"/>
      <c r="Q858" s="201"/>
      <c r="R858" s="201"/>
      <c r="S858" s="201"/>
      <c r="T858" s="202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196" t="s">
        <v>195</v>
      </c>
      <c r="AU858" s="196" t="s">
        <v>82</v>
      </c>
      <c r="AV858" s="14" t="s">
        <v>82</v>
      </c>
      <c r="AW858" s="14" t="s">
        <v>30</v>
      </c>
      <c r="AX858" s="14" t="s">
        <v>73</v>
      </c>
      <c r="AY858" s="196" t="s">
        <v>189</v>
      </c>
    </row>
    <row r="859" s="13" customFormat="1">
      <c r="A859" s="13"/>
      <c r="B859" s="187"/>
      <c r="C859" s="13"/>
      <c r="D859" s="188" t="s">
        <v>195</v>
      </c>
      <c r="E859" s="189" t="s">
        <v>1</v>
      </c>
      <c r="F859" s="190" t="s">
        <v>1038</v>
      </c>
      <c r="G859" s="13"/>
      <c r="H859" s="189" t="s">
        <v>1</v>
      </c>
      <c r="I859" s="191"/>
      <c r="J859" s="13"/>
      <c r="K859" s="13"/>
      <c r="L859" s="187"/>
      <c r="M859" s="192"/>
      <c r="N859" s="193"/>
      <c r="O859" s="193"/>
      <c r="P859" s="193"/>
      <c r="Q859" s="193"/>
      <c r="R859" s="193"/>
      <c r="S859" s="193"/>
      <c r="T859" s="194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189" t="s">
        <v>195</v>
      </c>
      <c r="AU859" s="189" t="s">
        <v>82</v>
      </c>
      <c r="AV859" s="13" t="s">
        <v>80</v>
      </c>
      <c r="AW859" s="13" t="s">
        <v>30</v>
      </c>
      <c r="AX859" s="13" t="s">
        <v>73</v>
      </c>
      <c r="AY859" s="189" t="s">
        <v>189</v>
      </c>
    </row>
    <row r="860" s="14" customFormat="1">
      <c r="A860" s="14"/>
      <c r="B860" s="195"/>
      <c r="C860" s="14"/>
      <c r="D860" s="188" t="s">
        <v>195</v>
      </c>
      <c r="E860" s="196" t="s">
        <v>1</v>
      </c>
      <c r="F860" s="197" t="s">
        <v>1199</v>
      </c>
      <c r="G860" s="14"/>
      <c r="H860" s="198">
        <v>28.677</v>
      </c>
      <c r="I860" s="199"/>
      <c r="J860" s="14"/>
      <c r="K860" s="14"/>
      <c r="L860" s="195"/>
      <c r="M860" s="200"/>
      <c r="N860" s="201"/>
      <c r="O860" s="201"/>
      <c r="P860" s="201"/>
      <c r="Q860" s="201"/>
      <c r="R860" s="201"/>
      <c r="S860" s="201"/>
      <c r="T860" s="202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196" t="s">
        <v>195</v>
      </c>
      <c r="AU860" s="196" t="s">
        <v>82</v>
      </c>
      <c r="AV860" s="14" t="s">
        <v>82</v>
      </c>
      <c r="AW860" s="14" t="s">
        <v>30</v>
      </c>
      <c r="AX860" s="14" t="s">
        <v>73</v>
      </c>
      <c r="AY860" s="196" t="s">
        <v>189</v>
      </c>
    </row>
    <row r="861" s="15" customFormat="1">
      <c r="A861" s="15"/>
      <c r="B861" s="203"/>
      <c r="C861" s="15"/>
      <c r="D861" s="188" t="s">
        <v>195</v>
      </c>
      <c r="E861" s="204" t="s">
        <v>1</v>
      </c>
      <c r="F861" s="205" t="s">
        <v>200</v>
      </c>
      <c r="G861" s="15"/>
      <c r="H861" s="206">
        <v>126.499</v>
      </c>
      <c r="I861" s="207"/>
      <c r="J861" s="15"/>
      <c r="K861" s="15"/>
      <c r="L861" s="203"/>
      <c r="M861" s="208"/>
      <c r="N861" s="209"/>
      <c r="O861" s="209"/>
      <c r="P861" s="209"/>
      <c r="Q861" s="209"/>
      <c r="R861" s="209"/>
      <c r="S861" s="209"/>
      <c r="T861" s="210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04" t="s">
        <v>195</v>
      </c>
      <c r="AU861" s="204" t="s">
        <v>82</v>
      </c>
      <c r="AV861" s="15" t="s">
        <v>104</v>
      </c>
      <c r="AW861" s="15" t="s">
        <v>30</v>
      </c>
      <c r="AX861" s="15" t="s">
        <v>80</v>
      </c>
      <c r="AY861" s="204" t="s">
        <v>189</v>
      </c>
    </row>
    <row r="862" s="2" customFormat="1" ht="24.15" customHeight="1">
      <c r="A862" s="38"/>
      <c r="B862" s="172"/>
      <c r="C862" s="219" t="s">
        <v>757</v>
      </c>
      <c r="D862" s="219" t="s">
        <v>874</v>
      </c>
      <c r="E862" s="220" t="s">
        <v>1200</v>
      </c>
      <c r="F862" s="221" t="s">
        <v>1201</v>
      </c>
      <c r="G862" s="222" t="s">
        <v>223</v>
      </c>
      <c r="H862" s="223">
        <v>30.111000000000001</v>
      </c>
      <c r="I862" s="224"/>
      <c r="J862" s="225">
        <f>ROUND(I862*H862,2)</f>
        <v>0</v>
      </c>
      <c r="K862" s="226"/>
      <c r="L862" s="227"/>
      <c r="M862" s="228" t="s">
        <v>1</v>
      </c>
      <c r="N862" s="229" t="s">
        <v>38</v>
      </c>
      <c r="O862" s="77"/>
      <c r="P862" s="183">
        <f>O862*H862</f>
        <v>0</v>
      </c>
      <c r="Q862" s="183">
        <v>0</v>
      </c>
      <c r="R862" s="183">
        <f>Q862*H862</f>
        <v>0</v>
      </c>
      <c r="S862" s="183">
        <v>0</v>
      </c>
      <c r="T862" s="184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185" t="s">
        <v>281</v>
      </c>
      <c r="AT862" s="185" t="s">
        <v>874</v>
      </c>
      <c r="AU862" s="185" t="s">
        <v>82</v>
      </c>
      <c r="AY862" s="19" t="s">
        <v>189</v>
      </c>
      <c r="BE862" s="186">
        <f>IF(N862="základní",J862,0)</f>
        <v>0</v>
      </c>
      <c r="BF862" s="186">
        <f>IF(N862="snížená",J862,0)</f>
        <v>0</v>
      </c>
      <c r="BG862" s="186">
        <f>IF(N862="zákl. přenesená",J862,0)</f>
        <v>0</v>
      </c>
      <c r="BH862" s="186">
        <f>IF(N862="sníž. přenesená",J862,0)</f>
        <v>0</v>
      </c>
      <c r="BI862" s="186">
        <f>IF(N862="nulová",J862,0)</f>
        <v>0</v>
      </c>
      <c r="BJ862" s="19" t="s">
        <v>80</v>
      </c>
      <c r="BK862" s="186">
        <f>ROUND(I862*H862,2)</f>
        <v>0</v>
      </c>
      <c r="BL862" s="19" t="s">
        <v>233</v>
      </c>
      <c r="BM862" s="185" t="s">
        <v>1202</v>
      </c>
    </row>
    <row r="863" s="14" customFormat="1">
      <c r="A863" s="14"/>
      <c r="B863" s="195"/>
      <c r="C863" s="14"/>
      <c r="D863" s="188" t="s">
        <v>195</v>
      </c>
      <c r="E863" s="196" t="s">
        <v>1</v>
      </c>
      <c r="F863" s="197" t="s">
        <v>1203</v>
      </c>
      <c r="G863" s="14"/>
      <c r="H863" s="198">
        <v>30.111000000000001</v>
      </c>
      <c r="I863" s="199"/>
      <c r="J863" s="14"/>
      <c r="K863" s="14"/>
      <c r="L863" s="195"/>
      <c r="M863" s="200"/>
      <c r="N863" s="201"/>
      <c r="O863" s="201"/>
      <c r="P863" s="201"/>
      <c r="Q863" s="201"/>
      <c r="R863" s="201"/>
      <c r="S863" s="201"/>
      <c r="T863" s="202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196" t="s">
        <v>195</v>
      </c>
      <c r="AU863" s="196" t="s">
        <v>82</v>
      </c>
      <c r="AV863" s="14" t="s">
        <v>82</v>
      </c>
      <c r="AW863" s="14" t="s">
        <v>30</v>
      </c>
      <c r="AX863" s="14" t="s">
        <v>73</v>
      </c>
      <c r="AY863" s="196" t="s">
        <v>189</v>
      </c>
    </row>
    <row r="864" s="15" customFormat="1">
      <c r="A864" s="15"/>
      <c r="B864" s="203"/>
      <c r="C864" s="15"/>
      <c r="D864" s="188" t="s">
        <v>195</v>
      </c>
      <c r="E864" s="204" t="s">
        <v>1</v>
      </c>
      <c r="F864" s="205" t="s">
        <v>200</v>
      </c>
      <c r="G864" s="15"/>
      <c r="H864" s="206">
        <v>30.111000000000001</v>
      </c>
      <c r="I864" s="207"/>
      <c r="J864" s="15"/>
      <c r="K864" s="15"/>
      <c r="L864" s="203"/>
      <c r="M864" s="208"/>
      <c r="N864" s="209"/>
      <c r="O864" s="209"/>
      <c r="P864" s="209"/>
      <c r="Q864" s="209"/>
      <c r="R864" s="209"/>
      <c r="S864" s="209"/>
      <c r="T864" s="210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04" t="s">
        <v>195</v>
      </c>
      <c r="AU864" s="204" t="s">
        <v>82</v>
      </c>
      <c r="AV864" s="15" t="s">
        <v>104</v>
      </c>
      <c r="AW864" s="15" t="s">
        <v>30</v>
      </c>
      <c r="AX864" s="15" t="s">
        <v>80</v>
      </c>
      <c r="AY864" s="204" t="s">
        <v>189</v>
      </c>
    </row>
    <row r="865" s="2" customFormat="1" ht="24.15" customHeight="1">
      <c r="A865" s="38"/>
      <c r="B865" s="172"/>
      <c r="C865" s="219" t="s">
        <v>1204</v>
      </c>
      <c r="D865" s="219" t="s">
        <v>874</v>
      </c>
      <c r="E865" s="220" t="s">
        <v>1205</v>
      </c>
      <c r="F865" s="221" t="s">
        <v>1206</v>
      </c>
      <c r="G865" s="222" t="s">
        <v>223</v>
      </c>
      <c r="H865" s="223">
        <v>102.71299999999999</v>
      </c>
      <c r="I865" s="224"/>
      <c r="J865" s="225">
        <f>ROUND(I865*H865,2)</f>
        <v>0</v>
      </c>
      <c r="K865" s="226"/>
      <c r="L865" s="227"/>
      <c r="M865" s="228" t="s">
        <v>1</v>
      </c>
      <c r="N865" s="229" t="s">
        <v>38</v>
      </c>
      <c r="O865" s="77"/>
      <c r="P865" s="183">
        <f>O865*H865</f>
        <v>0</v>
      </c>
      <c r="Q865" s="183">
        <v>0</v>
      </c>
      <c r="R865" s="183">
        <f>Q865*H865</f>
        <v>0</v>
      </c>
      <c r="S865" s="183">
        <v>0</v>
      </c>
      <c r="T865" s="184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185" t="s">
        <v>281</v>
      </c>
      <c r="AT865" s="185" t="s">
        <v>874</v>
      </c>
      <c r="AU865" s="185" t="s">
        <v>82</v>
      </c>
      <c r="AY865" s="19" t="s">
        <v>189</v>
      </c>
      <c r="BE865" s="186">
        <f>IF(N865="základní",J865,0)</f>
        <v>0</v>
      </c>
      <c r="BF865" s="186">
        <f>IF(N865="snížená",J865,0)</f>
        <v>0</v>
      </c>
      <c r="BG865" s="186">
        <f>IF(N865="zákl. přenesená",J865,0)</f>
        <v>0</v>
      </c>
      <c r="BH865" s="186">
        <f>IF(N865="sníž. přenesená",J865,0)</f>
        <v>0</v>
      </c>
      <c r="BI865" s="186">
        <f>IF(N865="nulová",J865,0)</f>
        <v>0</v>
      </c>
      <c r="BJ865" s="19" t="s">
        <v>80</v>
      </c>
      <c r="BK865" s="186">
        <f>ROUND(I865*H865,2)</f>
        <v>0</v>
      </c>
      <c r="BL865" s="19" t="s">
        <v>233</v>
      </c>
      <c r="BM865" s="185" t="s">
        <v>1207</v>
      </c>
    </row>
    <row r="866" s="14" customFormat="1">
      <c r="A866" s="14"/>
      <c r="B866" s="195"/>
      <c r="C866" s="14"/>
      <c r="D866" s="188" t="s">
        <v>195</v>
      </c>
      <c r="E866" s="196" t="s">
        <v>1</v>
      </c>
      <c r="F866" s="197" t="s">
        <v>1208</v>
      </c>
      <c r="G866" s="14"/>
      <c r="H866" s="198">
        <v>102.71299999999999</v>
      </c>
      <c r="I866" s="199"/>
      <c r="J866" s="14"/>
      <c r="K866" s="14"/>
      <c r="L866" s="195"/>
      <c r="M866" s="200"/>
      <c r="N866" s="201"/>
      <c r="O866" s="201"/>
      <c r="P866" s="201"/>
      <c r="Q866" s="201"/>
      <c r="R866" s="201"/>
      <c r="S866" s="201"/>
      <c r="T866" s="202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196" t="s">
        <v>195</v>
      </c>
      <c r="AU866" s="196" t="s">
        <v>82</v>
      </c>
      <c r="AV866" s="14" t="s">
        <v>82</v>
      </c>
      <c r="AW866" s="14" t="s">
        <v>30</v>
      </c>
      <c r="AX866" s="14" t="s">
        <v>73</v>
      </c>
      <c r="AY866" s="196" t="s">
        <v>189</v>
      </c>
    </row>
    <row r="867" s="15" customFormat="1">
      <c r="A867" s="15"/>
      <c r="B867" s="203"/>
      <c r="C867" s="15"/>
      <c r="D867" s="188" t="s">
        <v>195</v>
      </c>
      <c r="E867" s="204" t="s">
        <v>1</v>
      </c>
      <c r="F867" s="205" t="s">
        <v>200</v>
      </c>
      <c r="G867" s="15"/>
      <c r="H867" s="206">
        <v>102.71299999999999</v>
      </c>
      <c r="I867" s="207"/>
      <c r="J867" s="15"/>
      <c r="K867" s="15"/>
      <c r="L867" s="203"/>
      <c r="M867" s="208"/>
      <c r="N867" s="209"/>
      <c r="O867" s="209"/>
      <c r="P867" s="209"/>
      <c r="Q867" s="209"/>
      <c r="R867" s="209"/>
      <c r="S867" s="209"/>
      <c r="T867" s="210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04" t="s">
        <v>195</v>
      </c>
      <c r="AU867" s="204" t="s">
        <v>82</v>
      </c>
      <c r="AV867" s="15" t="s">
        <v>104</v>
      </c>
      <c r="AW867" s="15" t="s">
        <v>30</v>
      </c>
      <c r="AX867" s="15" t="s">
        <v>80</v>
      </c>
      <c r="AY867" s="204" t="s">
        <v>189</v>
      </c>
    </row>
    <row r="868" s="2" customFormat="1" ht="37.8" customHeight="1">
      <c r="A868" s="38"/>
      <c r="B868" s="172"/>
      <c r="C868" s="173" t="s">
        <v>763</v>
      </c>
      <c r="D868" s="173" t="s">
        <v>191</v>
      </c>
      <c r="E868" s="174" t="s">
        <v>1209</v>
      </c>
      <c r="F868" s="175" t="s">
        <v>1210</v>
      </c>
      <c r="G868" s="176" t="s">
        <v>223</v>
      </c>
      <c r="H868" s="177">
        <v>484.541</v>
      </c>
      <c r="I868" s="178"/>
      <c r="J868" s="179">
        <f>ROUND(I868*H868,2)</f>
        <v>0</v>
      </c>
      <c r="K868" s="180"/>
      <c r="L868" s="39"/>
      <c r="M868" s="181" t="s">
        <v>1</v>
      </c>
      <c r="N868" s="182" t="s">
        <v>38</v>
      </c>
      <c r="O868" s="77"/>
      <c r="P868" s="183">
        <f>O868*H868</f>
        <v>0</v>
      </c>
      <c r="Q868" s="183">
        <v>0</v>
      </c>
      <c r="R868" s="183">
        <f>Q868*H868</f>
        <v>0</v>
      </c>
      <c r="S868" s="183">
        <v>0</v>
      </c>
      <c r="T868" s="184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185" t="s">
        <v>233</v>
      </c>
      <c r="AT868" s="185" t="s">
        <v>191</v>
      </c>
      <c r="AU868" s="185" t="s">
        <v>82</v>
      </c>
      <c r="AY868" s="19" t="s">
        <v>189</v>
      </c>
      <c r="BE868" s="186">
        <f>IF(N868="základní",J868,0)</f>
        <v>0</v>
      </c>
      <c r="BF868" s="186">
        <f>IF(N868="snížená",J868,0)</f>
        <v>0</v>
      </c>
      <c r="BG868" s="186">
        <f>IF(N868="zákl. přenesená",J868,0)</f>
        <v>0</v>
      </c>
      <c r="BH868" s="186">
        <f>IF(N868="sníž. přenesená",J868,0)</f>
        <v>0</v>
      </c>
      <c r="BI868" s="186">
        <f>IF(N868="nulová",J868,0)</f>
        <v>0</v>
      </c>
      <c r="BJ868" s="19" t="s">
        <v>80</v>
      </c>
      <c r="BK868" s="186">
        <f>ROUND(I868*H868,2)</f>
        <v>0</v>
      </c>
      <c r="BL868" s="19" t="s">
        <v>233</v>
      </c>
      <c r="BM868" s="185" t="s">
        <v>1211</v>
      </c>
    </row>
    <row r="869" s="13" customFormat="1">
      <c r="A869" s="13"/>
      <c r="B869" s="187"/>
      <c r="C869" s="13"/>
      <c r="D869" s="188" t="s">
        <v>195</v>
      </c>
      <c r="E869" s="189" t="s">
        <v>1</v>
      </c>
      <c r="F869" s="190" t="s">
        <v>768</v>
      </c>
      <c r="G869" s="13"/>
      <c r="H869" s="189" t="s">
        <v>1</v>
      </c>
      <c r="I869" s="191"/>
      <c r="J869" s="13"/>
      <c r="K869" s="13"/>
      <c r="L869" s="187"/>
      <c r="M869" s="192"/>
      <c r="N869" s="193"/>
      <c r="O869" s="193"/>
      <c r="P869" s="193"/>
      <c r="Q869" s="193"/>
      <c r="R869" s="193"/>
      <c r="S869" s="193"/>
      <c r="T869" s="194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189" t="s">
        <v>195</v>
      </c>
      <c r="AU869" s="189" t="s">
        <v>82</v>
      </c>
      <c r="AV869" s="13" t="s">
        <v>80</v>
      </c>
      <c r="AW869" s="13" t="s">
        <v>30</v>
      </c>
      <c r="AX869" s="13" t="s">
        <v>73</v>
      </c>
      <c r="AY869" s="189" t="s">
        <v>189</v>
      </c>
    </row>
    <row r="870" s="14" customFormat="1">
      <c r="A870" s="14"/>
      <c r="B870" s="195"/>
      <c r="C870" s="14"/>
      <c r="D870" s="188" t="s">
        <v>195</v>
      </c>
      <c r="E870" s="196" t="s">
        <v>1</v>
      </c>
      <c r="F870" s="197" t="s">
        <v>769</v>
      </c>
      <c r="G870" s="14"/>
      <c r="H870" s="198">
        <v>429.81299999999999</v>
      </c>
      <c r="I870" s="199"/>
      <c r="J870" s="14"/>
      <c r="K870" s="14"/>
      <c r="L870" s="195"/>
      <c r="M870" s="200"/>
      <c r="N870" s="201"/>
      <c r="O870" s="201"/>
      <c r="P870" s="201"/>
      <c r="Q870" s="201"/>
      <c r="R870" s="201"/>
      <c r="S870" s="201"/>
      <c r="T870" s="202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196" t="s">
        <v>195</v>
      </c>
      <c r="AU870" s="196" t="s">
        <v>82</v>
      </c>
      <c r="AV870" s="14" t="s">
        <v>82</v>
      </c>
      <c r="AW870" s="14" t="s">
        <v>30</v>
      </c>
      <c r="AX870" s="14" t="s">
        <v>73</v>
      </c>
      <c r="AY870" s="196" t="s">
        <v>189</v>
      </c>
    </row>
    <row r="871" s="14" customFormat="1">
      <c r="A871" s="14"/>
      <c r="B871" s="195"/>
      <c r="C871" s="14"/>
      <c r="D871" s="188" t="s">
        <v>195</v>
      </c>
      <c r="E871" s="196" t="s">
        <v>1</v>
      </c>
      <c r="F871" s="197" t="s">
        <v>770</v>
      </c>
      <c r="G871" s="14"/>
      <c r="H871" s="198">
        <v>-6.6630000000000003</v>
      </c>
      <c r="I871" s="199"/>
      <c r="J871" s="14"/>
      <c r="K871" s="14"/>
      <c r="L871" s="195"/>
      <c r="M871" s="200"/>
      <c r="N871" s="201"/>
      <c r="O871" s="201"/>
      <c r="P871" s="201"/>
      <c r="Q871" s="201"/>
      <c r="R871" s="201"/>
      <c r="S871" s="201"/>
      <c r="T871" s="202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196" t="s">
        <v>195</v>
      </c>
      <c r="AU871" s="196" t="s">
        <v>82</v>
      </c>
      <c r="AV871" s="14" t="s">
        <v>82</v>
      </c>
      <c r="AW871" s="14" t="s">
        <v>30</v>
      </c>
      <c r="AX871" s="14" t="s">
        <v>73</v>
      </c>
      <c r="AY871" s="196" t="s">
        <v>189</v>
      </c>
    </row>
    <row r="872" s="14" customFormat="1">
      <c r="A872" s="14"/>
      <c r="B872" s="195"/>
      <c r="C872" s="14"/>
      <c r="D872" s="188" t="s">
        <v>195</v>
      </c>
      <c r="E872" s="196" t="s">
        <v>1</v>
      </c>
      <c r="F872" s="197" t="s">
        <v>771</v>
      </c>
      <c r="G872" s="14"/>
      <c r="H872" s="198">
        <v>-0.48999999999999999</v>
      </c>
      <c r="I872" s="199"/>
      <c r="J872" s="14"/>
      <c r="K872" s="14"/>
      <c r="L872" s="195"/>
      <c r="M872" s="200"/>
      <c r="N872" s="201"/>
      <c r="O872" s="201"/>
      <c r="P872" s="201"/>
      <c r="Q872" s="201"/>
      <c r="R872" s="201"/>
      <c r="S872" s="201"/>
      <c r="T872" s="202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196" t="s">
        <v>195</v>
      </c>
      <c r="AU872" s="196" t="s">
        <v>82</v>
      </c>
      <c r="AV872" s="14" t="s">
        <v>82</v>
      </c>
      <c r="AW872" s="14" t="s">
        <v>30</v>
      </c>
      <c r="AX872" s="14" t="s">
        <v>73</v>
      </c>
      <c r="AY872" s="196" t="s">
        <v>189</v>
      </c>
    </row>
    <row r="873" s="14" customFormat="1">
      <c r="A873" s="14"/>
      <c r="B873" s="195"/>
      <c r="C873" s="14"/>
      <c r="D873" s="188" t="s">
        <v>195</v>
      </c>
      <c r="E873" s="196" t="s">
        <v>1</v>
      </c>
      <c r="F873" s="197" t="s">
        <v>772</v>
      </c>
      <c r="G873" s="14"/>
      <c r="H873" s="198">
        <v>-5.476</v>
      </c>
      <c r="I873" s="199"/>
      <c r="J873" s="14"/>
      <c r="K873" s="14"/>
      <c r="L873" s="195"/>
      <c r="M873" s="200"/>
      <c r="N873" s="201"/>
      <c r="O873" s="201"/>
      <c r="P873" s="201"/>
      <c r="Q873" s="201"/>
      <c r="R873" s="201"/>
      <c r="S873" s="201"/>
      <c r="T873" s="202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196" t="s">
        <v>195</v>
      </c>
      <c r="AU873" s="196" t="s">
        <v>82</v>
      </c>
      <c r="AV873" s="14" t="s">
        <v>82</v>
      </c>
      <c r="AW873" s="14" t="s">
        <v>30</v>
      </c>
      <c r="AX873" s="14" t="s">
        <v>73</v>
      </c>
      <c r="AY873" s="196" t="s">
        <v>189</v>
      </c>
    </row>
    <row r="874" s="14" customFormat="1">
      <c r="A874" s="14"/>
      <c r="B874" s="195"/>
      <c r="C874" s="14"/>
      <c r="D874" s="188" t="s">
        <v>195</v>
      </c>
      <c r="E874" s="196" t="s">
        <v>1</v>
      </c>
      <c r="F874" s="197" t="s">
        <v>1212</v>
      </c>
      <c r="G874" s="14"/>
      <c r="H874" s="198">
        <v>38.261000000000003</v>
      </c>
      <c r="I874" s="199"/>
      <c r="J874" s="14"/>
      <c r="K874" s="14"/>
      <c r="L874" s="195"/>
      <c r="M874" s="200"/>
      <c r="N874" s="201"/>
      <c r="O874" s="201"/>
      <c r="P874" s="201"/>
      <c r="Q874" s="201"/>
      <c r="R874" s="201"/>
      <c r="S874" s="201"/>
      <c r="T874" s="202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196" t="s">
        <v>195</v>
      </c>
      <c r="AU874" s="196" t="s">
        <v>82</v>
      </c>
      <c r="AV874" s="14" t="s">
        <v>82</v>
      </c>
      <c r="AW874" s="14" t="s">
        <v>30</v>
      </c>
      <c r="AX874" s="14" t="s">
        <v>73</v>
      </c>
      <c r="AY874" s="196" t="s">
        <v>189</v>
      </c>
    </row>
    <row r="875" s="14" customFormat="1">
      <c r="A875" s="14"/>
      <c r="B875" s="195"/>
      <c r="C875" s="14"/>
      <c r="D875" s="188" t="s">
        <v>195</v>
      </c>
      <c r="E875" s="196" t="s">
        <v>1</v>
      </c>
      <c r="F875" s="197" t="s">
        <v>647</v>
      </c>
      <c r="G875" s="14"/>
      <c r="H875" s="198">
        <v>9.9359999999999999</v>
      </c>
      <c r="I875" s="199"/>
      <c r="J875" s="14"/>
      <c r="K875" s="14"/>
      <c r="L875" s="195"/>
      <c r="M875" s="200"/>
      <c r="N875" s="201"/>
      <c r="O875" s="201"/>
      <c r="P875" s="201"/>
      <c r="Q875" s="201"/>
      <c r="R875" s="201"/>
      <c r="S875" s="201"/>
      <c r="T875" s="20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196" t="s">
        <v>195</v>
      </c>
      <c r="AU875" s="196" t="s">
        <v>82</v>
      </c>
      <c r="AV875" s="14" t="s">
        <v>82</v>
      </c>
      <c r="AW875" s="14" t="s">
        <v>30</v>
      </c>
      <c r="AX875" s="14" t="s">
        <v>73</v>
      </c>
      <c r="AY875" s="196" t="s">
        <v>189</v>
      </c>
    </row>
    <row r="876" s="14" customFormat="1">
      <c r="A876" s="14"/>
      <c r="B876" s="195"/>
      <c r="C876" s="14"/>
      <c r="D876" s="188" t="s">
        <v>195</v>
      </c>
      <c r="E876" s="196" t="s">
        <v>1</v>
      </c>
      <c r="F876" s="197" t="s">
        <v>648</v>
      </c>
      <c r="G876" s="14"/>
      <c r="H876" s="198">
        <v>9.9000000000000004</v>
      </c>
      <c r="I876" s="199"/>
      <c r="J876" s="14"/>
      <c r="K876" s="14"/>
      <c r="L876" s="195"/>
      <c r="M876" s="200"/>
      <c r="N876" s="201"/>
      <c r="O876" s="201"/>
      <c r="P876" s="201"/>
      <c r="Q876" s="201"/>
      <c r="R876" s="201"/>
      <c r="S876" s="201"/>
      <c r="T876" s="202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196" t="s">
        <v>195</v>
      </c>
      <c r="AU876" s="196" t="s">
        <v>82</v>
      </c>
      <c r="AV876" s="14" t="s">
        <v>82</v>
      </c>
      <c r="AW876" s="14" t="s">
        <v>30</v>
      </c>
      <c r="AX876" s="14" t="s">
        <v>73</v>
      </c>
      <c r="AY876" s="196" t="s">
        <v>189</v>
      </c>
    </row>
    <row r="877" s="14" customFormat="1">
      <c r="A877" s="14"/>
      <c r="B877" s="195"/>
      <c r="C877" s="14"/>
      <c r="D877" s="188" t="s">
        <v>195</v>
      </c>
      <c r="E877" s="196" t="s">
        <v>1</v>
      </c>
      <c r="F877" s="197" t="s">
        <v>1071</v>
      </c>
      <c r="G877" s="14"/>
      <c r="H877" s="198">
        <v>9.2599999999999998</v>
      </c>
      <c r="I877" s="199"/>
      <c r="J877" s="14"/>
      <c r="K877" s="14"/>
      <c r="L877" s="195"/>
      <c r="M877" s="200"/>
      <c r="N877" s="201"/>
      <c r="O877" s="201"/>
      <c r="P877" s="201"/>
      <c r="Q877" s="201"/>
      <c r="R877" s="201"/>
      <c r="S877" s="201"/>
      <c r="T877" s="202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196" t="s">
        <v>195</v>
      </c>
      <c r="AU877" s="196" t="s">
        <v>82</v>
      </c>
      <c r="AV877" s="14" t="s">
        <v>82</v>
      </c>
      <c r="AW877" s="14" t="s">
        <v>30</v>
      </c>
      <c r="AX877" s="14" t="s">
        <v>73</v>
      </c>
      <c r="AY877" s="196" t="s">
        <v>189</v>
      </c>
    </row>
    <row r="878" s="15" customFormat="1">
      <c r="A878" s="15"/>
      <c r="B878" s="203"/>
      <c r="C878" s="15"/>
      <c r="D878" s="188" t="s">
        <v>195</v>
      </c>
      <c r="E878" s="204" t="s">
        <v>1</v>
      </c>
      <c r="F878" s="205" t="s">
        <v>200</v>
      </c>
      <c r="G878" s="15"/>
      <c r="H878" s="206">
        <v>484.54099999999994</v>
      </c>
      <c r="I878" s="207"/>
      <c r="J878" s="15"/>
      <c r="K878" s="15"/>
      <c r="L878" s="203"/>
      <c r="M878" s="208"/>
      <c r="N878" s="209"/>
      <c r="O878" s="209"/>
      <c r="P878" s="209"/>
      <c r="Q878" s="209"/>
      <c r="R878" s="209"/>
      <c r="S878" s="209"/>
      <c r="T878" s="210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04" t="s">
        <v>195</v>
      </c>
      <c r="AU878" s="204" t="s">
        <v>82</v>
      </c>
      <c r="AV878" s="15" t="s">
        <v>104</v>
      </c>
      <c r="AW878" s="15" t="s">
        <v>30</v>
      </c>
      <c r="AX878" s="15" t="s">
        <v>80</v>
      </c>
      <c r="AY878" s="204" t="s">
        <v>189</v>
      </c>
    </row>
    <row r="879" s="2" customFormat="1" ht="21.75" customHeight="1">
      <c r="A879" s="38"/>
      <c r="B879" s="172"/>
      <c r="C879" s="219" t="s">
        <v>1213</v>
      </c>
      <c r="D879" s="219" t="s">
        <v>874</v>
      </c>
      <c r="E879" s="220" t="s">
        <v>1214</v>
      </c>
      <c r="F879" s="221" t="s">
        <v>1215</v>
      </c>
      <c r="G879" s="222" t="s">
        <v>223</v>
      </c>
      <c r="H879" s="223">
        <v>494.23200000000003</v>
      </c>
      <c r="I879" s="224"/>
      <c r="J879" s="225">
        <f>ROUND(I879*H879,2)</f>
        <v>0</v>
      </c>
      <c r="K879" s="226"/>
      <c r="L879" s="227"/>
      <c r="M879" s="228" t="s">
        <v>1</v>
      </c>
      <c r="N879" s="229" t="s">
        <v>38</v>
      </c>
      <c r="O879" s="77"/>
      <c r="P879" s="183">
        <f>O879*H879</f>
        <v>0</v>
      </c>
      <c r="Q879" s="183">
        <v>0</v>
      </c>
      <c r="R879" s="183">
        <f>Q879*H879</f>
        <v>0</v>
      </c>
      <c r="S879" s="183">
        <v>0</v>
      </c>
      <c r="T879" s="184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185" t="s">
        <v>281</v>
      </c>
      <c r="AT879" s="185" t="s">
        <v>874</v>
      </c>
      <c r="AU879" s="185" t="s">
        <v>82</v>
      </c>
      <c r="AY879" s="19" t="s">
        <v>189</v>
      </c>
      <c r="BE879" s="186">
        <f>IF(N879="základní",J879,0)</f>
        <v>0</v>
      </c>
      <c r="BF879" s="186">
        <f>IF(N879="snížená",J879,0)</f>
        <v>0</v>
      </c>
      <c r="BG879" s="186">
        <f>IF(N879="zákl. přenesená",J879,0)</f>
        <v>0</v>
      </c>
      <c r="BH879" s="186">
        <f>IF(N879="sníž. přenesená",J879,0)</f>
        <v>0</v>
      </c>
      <c r="BI879" s="186">
        <f>IF(N879="nulová",J879,0)</f>
        <v>0</v>
      </c>
      <c r="BJ879" s="19" t="s">
        <v>80</v>
      </c>
      <c r="BK879" s="186">
        <f>ROUND(I879*H879,2)</f>
        <v>0</v>
      </c>
      <c r="BL879" s="19" t="s">
        <v>233</v>
      </c>
      <c r="BM879" s="185" t="s">
        <v>1216</v>
      </c>
    </row>
    <row r="880" s="14" customFormat="1">
      <c r="A880" s="14"/>
      <c r="B880" s="195"/>
      <c r="C880" s="14"/>
      <c r="D880" s="188" t="s">
        <v>195</v>
      </c>
      <c r="E880" s="196" t="s">
        <v>1</v>
      </c>
      <c r="F880" s="197" t="s">
        <v>1217</v>
      </c>
      <c r="G880" s="14"/>
      <c r="H880" s="198">
        <v>494.23200000000003</v>
      </c>
      <c r="I880" s="199"/>
      <c r="J880" s="14"/>
      <c r="K880" s="14"/>
      <c r="L880" s="195"/>
      <c r="M880" s="200"/>
      <c r="N880" s="201"/>
      <c r="O880" s="201"/>
      <c r="P880" s="201"/>
      <c r="Q880" s="201"/>
      <c r="R880" s="201"/>
      <c r="S880" s="201"/>
      <c r="T880" s="202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196" t="s">
        <v>195</v>
      </c>
      <c r="AU880" s="196" t="s">
        <v>82</v>
      </c>
      <c r="AV880" s="14" t="s">
        <v>82</v>
      </c>
      <c r="AW880" s="14" t="s">
        <v>30</v>
      </c>
      <c r="AX880" s="14" t="s">
        <v>73</v>
      </c>
      <c r="AY880" s="196" t="s">
        <v>189</v>
      </c>
    </row>
    <row r="881" s="15" customFormat="1">
      <c r="A881" s="15"/>
      <c r="B881" s="203"/>
      <c r="C881" s="15"/>
      <c r="D881" s="188" t="s">
        <v>195</v>
      </c>
      <c r="E881" s="204" t="s">
        <v>1</v>
      </c>
      <c r="F881" s="205" t="s">
        <v>200</v>
      </c>
      <c r="G881" s="15"/>
      <c r="H881" s="206">
        <v>494.23200000000003</v>
      </c>
      <c r="I881" s="207"/>
      <c r="J881" s="15"/>
      <c r="K881" s="15"/>
      <c r="L881" s="203"/>
      <c r="M881" s="208"/>
      <c r="N881" s="209"/>
      <c r="O881" s="209"/>
      <c r="P881" s="209"/>
      <c r="Q881" s="209"/>
      <c r="R881" s="209"/>
      <c r="S881" s="209"/>
      <c r="T881" s="210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04" t="s">
        <v>195</v>
      </c>
      <c r="AU881" s="204" t="s">
        <v>82</v>
      </c>
      <c r="AV881" s="15" t="s">
        <v>104</v>
      </c>
      <c r="AW881" s="15" t="s">
        <v>30</v>
      </c>
      <c r="AX881" s="15" t="s">
        <v>80</v>
      </c>
      <c r="AY881" s="204" t="s">
        <v>189</v>
      </c>
    </row>
    <row r="882" s="2" customFormat="1" ht="37.8" customHeight="1">
      <c r="A882" s="38"/>
      <c r="B882" s="172"/>
      <c r="C882" s="173" t="s">
        <v>767</v>
      </c>
      <c r="D882" s="173" t="s">
        <v>191</v>
      </c>
      <c r="E882" s="174" t="s">
        <v>1209</v>
      </c>
      <c r="F882" s="175" t="s">
        <v>1210</v>
      </c>
      <c r="G882" s="176" t="s">
        <v>223</v>
      </c>
      <c r="H882" s="177">
        <v>34.107999999999997</v>
      </c>
      <c r="I882" s="178"/>
      <c r="J882" s="179">
        <f>ROUND(I882*H882,2)</f>
        <v>0</v>
      </c>
      <c r="K882" s="180"/>
      <c r="L882" s="39"/>
      <c r="M882" s="181" t="s">
        <v>1</v>
      </c>
      <c r="N882" s="182" t="s">
        <v>38</v>
      </c>
      <c r="O882" s="77"/>
      <c r="P882" s="183">
        <f>O882*H882</f>
        <v>0</v>
      </c>
      <c r="Q882" s="183">
        <v>0</v>
      </c>
      <c r="R882" s="183">
        <f>Q882*H882</f>
        <v>0</v>
      </c>
      <c r="S882" s="183">
        <v>0</v>
      </c>
      <c r="T882" s="184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185" t="s">
        <v>233</v>
      </c>
      <c r="AT882" s="185" t="s">
        <v>191</v>
      </c>
      <c r="AU882" s="185" t="s">
        <v>82</v>
      </c>
      <c r="AY882" s="19" t="s">
        <v>189</v>
      </c>
      <c r="BE882" s="186">
        <f>IF(N882="základní",J882,0)</f>
        <v>0</v>
      </c>
      <c r="BF882" s="186">
        <f>IF(N882="snížená",J882,0)</f>
        <v>0</v>
      </c>
      <c r="BG882" s="186">
        <f>IF(N882="zákl. přenesená",J882,0)</f>
        <v>0</v>
      </c>
      <c r="BH882" s="186">
        <f>IF(N882="sníž. přenesená",J882,0)</f>
        <v>0</v>
      </c>
      <c r="BI882" s="186">
        <f>IF(N882="nulová",J882,0)</f>
        <v>0</v>
      </c>
      <c r="BJ882" s="19" t="s">
        <v>80</v>
      </c>
      <c r="BK882" s="186">
        <f>ROUND(I882*H882,2)</f>
        <v>0</v>
      </c>
      <c r="BL882" s="19" t="s">
        <v>233</v>
      </c>
      <c r="BM882" s="185" t="s">
        <v>1218</v>
      </c>
    </row>
    <row r="883" s="13" customFormat="1">
      <c r="A883" s="13"/>
      <c r="B883" s="187"/>
      <c r="C883" s="13"/>
      <c r="D883" s="188" t="s">
        <v>195</v>
      </c>
      <c r="E883" s="189" t="s">
        <v>1</v>
      </c>
      <c r="F883" s="190" t="s">
        <v>1219</v>
      </c>
      <c r="G883" s="13"/>
      <c r="H883" s="189" t="s">
        <v>1</v>
      </c>
      <c r="I883" s="191"/>
      <c r="J883" s="13"/>
      <c r="K883" s="13"/>
      <c r="L883" s="187"/>
      <c r="M883" s="192"/>
      <c r="N883" s="193"/>
      <c r="O883" s="193"/>
      <c r="P883" s="193"/>
      <c r="Q883" s="193"/>
      <c r="R883" s="193"/>
      <c r="S883" s="193"/>
      <c r="T883" s="19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189" t="s">
        <v>195</v>
      </c>
      <c r="AU883" s="189" t="s">
        <v>82</v>
      </c>
      <c r="AV883" s="13" t="s">
        <v>80</v>
      </c>
      <c r="AW883" s="13" t="s">
        <v>30</v>
      </c>
      <c r="AX883" s="13" t="s">
        <v>73</v>
      </c>
      <c r="AY883" s="189" t="s">
        <v>189</v>
      </c>
    </row>
    <row r="884" s="14" customFormat="1">
      <c r="A884" s="14"/>
      <c r="B884" s="195"/>
      <c r="C884" s="14"/>
      <c r="D884" s="188" t="s">
        <v>195</v>
      </c>
      <c r="E884" s="196" t="s">
        <v>1</v>
      </c>
      <c r="F884" s="197" t="s">
        <v>1220</v>
      </c>
      <c r="G884" s="14"/>
      <c r="H884" s="198">
        <v>29.245999999999999</v>
      </c>
      <c r="I884" s="199"/>
      <c r="J884" s="14"/>
      <c r="K884" s="14"/>
      <c r="L884" s="195"/>
      <c r="M884" s="200"/>
      <c r="N884" s="201"/>
      <c r="O884" s="201"/>
      <c r="P884" s="201"/>
      <c r="Q884" s="201"/>
      <c r="R884" s="201"/>
      <c r="S884" s="201"/>
      <c r="T884" s="202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196" t="s">
        <v>195</v>
      </c>
      <c r="AU884" s="196" t="s">
        <v>82</v>
      </c>
      <c r="AV884" s="14" t="s">
        <v>82</v>
      </c>
      <c r="AW884" s="14" t="s">
        <v>30</v>
      </c>
      <c r="AX884" s="14" t="s">
        <v>73</v>
      </c>
      <c r="AY884" s="196" t="s">
        <v>189</v>
      </c>
    </row>
    <row r="885" s="14" customFormat="1">
      <c r="A885" s="14"/>
      <c r="B885" s="195"/>
      <c r="C885" s="14"/>
      <c r="D885" s="188" t="s">
        <v>195</v>
      </c>
      <c r="E885" s="196" t="s">
        <v>1</v>
      </c>
      <c r="F885" s="197" t="s">
        <v>1221</v>
      </c>
      <c r="G885" s="14"/>
      <c r="H885" s="198">
        <v>4.8620000000000001</v>
      </c>
      <c r="I885" s="199"/>
      <c r="J885" s="14"/>
      <c r="K885" s="14"/>
      <c r="L885" s="195"/>
      <c r="M885" s="200"/>
      <c r="N885" s="201"/>
      <c r="O885" s="201"/>
      <c r="P885" s="201"/>
      <c r="Q885" s="201"/>
      <c r="R885" s="201"/>
      <c r="S885" s="201"/>
      <c r="T885" s="20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196" t="s">
        <v>195</v>
      </c>
      <c r="AU885" s="196" t="s">
        <v>82</v>
      </c>
      <c r="AV885" s="14" t="s">
        <v>82</v>
      </c>
      <c r="AW885" s="14" t="s">
        <v>30</v>
      </c>
      <c r="AX885" s="14" t="s">
        <v>73</v>
      </c>
      <c r="AY885" s="196" t="s">
        <v>189</v>
      </c>
    </row>
    <row r="886" s="15" customFormat="1">
      <c r="A886" s="15"/>
      <c r="B886" s="203"/>
      <c r="C886" s="15"/>
      <c r="D886" s="188" t="s">
        <v>195</v>
      </c>
      <c r="E886" s="204" t="s">
        <v>1</v>
      </c>
      <c r="F886" s="205" t="s">
        <v>200</v>
      </c>
      <c r="G886" s="15"/>
      <c r="H886" s="206">
        <v>34.107999999999997</v>
      </c>
      <c r="I886" s="207"/>
      <c r="J886" s="15"/>
      <c r="K886" s="15"/>
      <c r="L886" s="203"/>
      <c r="M886" s="208"/>
      <c r="N886" s="209"/>
      <c r="O886" s="209"/>
      <c r="P886" s="209"/>
      <c r="Q886" s="209"/>
      <c r="R886" s="209"/>
      <c r="S886" s="209"/>
      <c r="T886" s="210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04" t="s">
        <v>195</v>
      </c>
      <c r="AU886" s="204" t="s">
        <v>82</v>
      </c>
      <c r="AV886" s="15" t="s">
        <v>104</v>
      </c>
      <c r="AW886" s="15" t="s">
        <v>30</v>
      </c>
      <c r="AX886" s="15" t="s">
        <v>80</v>
      </c>
      <c r="AY886" s="204" t="s">
        <v>189</v>
      </c>
    </row>
    <row r="887" s="2" customFormat="1" ht="21.75" customHeight="1">
      <c r="A887" s="38"/>
      <c r="B887" s="172"/>
      <c r="C887" s="219" t="s">
        <v>1222</v>
      </c>
      <c r="D887" s="219" t="s">
        <v>874</v>
      </c>
      <c r="E887" s="220" t="s">
        <v>1223</v>
      </c>
      <c r="F887" s="221" t="s">
        <v>1224</v>
      </c>
      <c r="G887" s="222" t="s">
        <v>223</v>
      </c>
      <c r="H887" s="223">
        <v>35.813000000000002</v>
      </c>
      <c r="I887" s="224"/>
      <c r="J887" s="225">
        <f>ROUND(I887*H887,2)</f>
        <v>0</v>
      </c>
      <c r="K887" s="226"/>
      <c r="L887" s="227"/>
      <c r="M887" s="228" t="s">
        <v>1</v>
      </c>
      <c r="N887" s="229" t="s">
        <v>38</v>
      </c>
      <c r="O887" s="77"/>
      <c r="P887" s="183">
        <f>O887*H887</f>
        <v>0</v>
      </c>
      <c r="Q887" s="183">
        <v>0</v>
      </c>
      <c r="R887" s="183">
        <f>Q887*H887</f>
        <v>0</v>
      </c>
      <c r="S887" s="183">
        <v>0</v>
      </c>
      <c r="T887" s="184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185" t="s">
        <v>281</v>
      </c>
      <c r="AT887" s="185" t="s">
        <v>874</v>
      </c>
      <c r="AU887" s="185" t="s">
        <v>82</v>
      </c>
      <c r="AY887" s="19" t="s">
        <v>189</v>
      </c>
      <c r="BE887" s="186">
        <f>IF(N887="základní",J887,0)</f>
        <v>0</v>
      </c>
      <c r="BF887" s="186">
        <f>IF(N887="snížená",J887,0)</f>
        <v>0</v>
      </c>
      <c r="BG887" s="186">
        <f>IF(N887="zákl. přenesená",J887,0)</f>
        <v>0</v>
      </c>
      <c r="BH887" s="186">
        <f>IF(N887="sníž. přenesená",J887,0)</f>
        <v>0</v>
      </c>
      <c r="BI887" s="186">
        <f>IF(N887="nulová",J887,0)</f>
        <v>0</v>
      </c>
      <c r="BJ887" s="19" t="s">
        <v>80</v>
      </c>
      <c r="BK887" s="186">
        <f>ROUND(I887*H887,2)</f>
        <v>0</v>
      </c>
      <c r="BL887" s="19" t="s">
        <v>233</v>
      </c>
      <c r="BM887" s="185" t="s">
        <v>1225</v>
      </c>
    </row>
    <row r="888" s="14" customFormat="1">
      <c r="A888" s="14"/>
      <c r="B888" s="195"/>
      <c r="C888" s="14"/>
      <c r="D888" s="188" t="s">
        <v>195</v>
      </c>
      <c r="E888" s="196" t="s">
        <v>1</v>
      </c>
      <c r="F888" s="197" t="s">
        <v>1226</v>
      </c>
      <c r="G888" s="14"/>
      <c r="H888" s="198">
        <v>35.813000000000002</v>
      </c>
      <c r="I888" s="199"/>
      <c r="J888" s="14"/>
      <c r="K888" s="14"/>
      <c r="L888" s="195"/>
      <c r="M888" s="200"/>
      <c r="N888" s="201"/>
      <c r="O888" s="201"/>
      <c r="P888" s="201"/>
      <c r="Q888" s="201"/>
      <c r="R888" s="201"/>
      <c r="S888" s="201"/>
      <c r="T888" s="202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196" t="s">
        <v>195</v>
      </c>
      <c r="AU888" s="196" t="s">
        <v>82</v>
      </c>
      <c r="AV888" s="14" t="s">
        <v>82</v>
      </c>
      <c r="AW888" s="14" t="s">
        <v>30</v>
      </c>
      <c r="AX888" s="14" t="s">
        <v>73</v>
      </c>
      <c r="AY888" s="196" t="s">
        <v>189</v>
      </c>
    </row>
    <row r="889" s="15" customFormat="1">
      <c r="A889" s="15"/>
      <c r="B889" s="203"/>
      <c r="C889" s="15"/>
      <c r="D889" s="188" t="s">
        <v>195</v>
      </c>
      <c r="E889" s="204" t="s">
        <v>1</v>
      </c>
      <c r="F889" s="205" t="s">
        <v>200</v>
      </c>
      <c r="G889" s="15"/>
      <c r="H889" s="206">
        <v>35.813000000000002</v>
      </c>
      <c r="I889" s="207"/>
      <c r="J889" s="15"/>
      <c r="K889" s="15"/>
      <c r="L889" s="203"/>
      <c r="M889" s="208"/>
      <c r="N889" s="209"/>
      <c r="O889" s="209"/>
      <c r="P889" s="209"/>
      <c r="Q889" s="209"/>
      <c r="R889" s="209"/>
      <c r="S889" s="209"/>
      <c r="T889" s="210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04" t="s">
        <v>195</v>
      </c>
      <c r="AU889" s="204" t="s">
        <v>82</v>
      </c>
      <c r="AV889" s="15" t="s">
        <v>104</v>
      </c>
      <c r="AW889" s="15" t="s">
        <v>30</v>
      </c>
      <c r="AX889" s="15" t="s">
        <v>80</v>
      </c>
      <c r="AY889" s="204" t="s">
        <v>189</v>
      </c>
    </row>
    <row r="890" s="2" customFormat="1" ht="37.8" customHeight="1">
      <c r="A890" s="38"/>
      <c r="B890" s="172"/>
      <c r="C890" s="173" t="s">
        <v>776</v>
      </c>
      <c r="D890" s="173" t="s">
        <v>191</v>
      </c>
      <c r="E890" s="174" t="s">
        <v>1227</v>
      </c>
      <c r="F890" s="175" t="s">
        <v>1228</v>
      </c>
      <c r="G890" s="176" t="s">
        <v>223</v>
      </c>
      <c r="H890" s="177">
        <v>417.18400000000003</v>
      </c>
      <c r="I890" s="178"/>
      <c r="J890" s="179">
        <f>ROUND(I890*H890,2)</f>
        <v>0</v>
      </c>
      <c r="K890" s="180"/>
      <c r="L890" s="39"/>
      <c r="M890" s="181" t="s">
        <v>1</v>
      </c>
      <c r="N890" s="182" t="s">
        <v>38</v>
      </c>
      <c r="O890" s="77"/>
      <c r="P890" s="183">
        <f>O890*H890</f>
        <v>0</v>
      </c>
      <c r="Q890" s="183">
        <v>0</v>
      </c>
      <c r="R890" s="183">
        <f>Q890*H890</f>
        <v>0</v>
      </c>
      <c r="S890" s="183">
        <v>0</v>
      </c>
      <c r="T890" s="184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185" t="s">
        <v>233</v>
      </c>
      <c r="AT890" s="185" t="s">
        <v>191</v>
      </c>
      <c r="AU890" s="185" t="s">
        <v>82</v>
      </c>
      <c r="AY890" s="19" t="s">
        <v>189</v>
      </c>
      <c r="BE890" s="186">
        <f>IF(N890="základní",J890,0)</f>
        <v>0</v>
      </c>
      <c r="BF890" s="186">
        <f>IF(N890="snížená",J890,0)</f>
        <v>0</v>
      </c>
      <c r="BG890" s="186">
        <f>IF(N890="zákl. přenesená",J890,0)</f>
        <v>0</v>
      </c>
      <c r="BH890" s="186">
        <f>IF(N890="sníž. přenesená",J890,0)</f>
        <v>0</v>
      </c>
      <c r="BI890" s="186">
        <f>IF(N890="nulová",J890,0)</f>
        <v>0</v>
      </c>
      <c r="BJ890" s="19" t="s">
        <v>80</v>
      </c>
      <c r="BK890" s="186">
        <f>ROUND(I890*H890,2)</f>
        <v>0</v>
      </c>
      <c r="BL890" s="19" t="s">
        <v>233</v>
      </c>
      <c r="BM890" s="185" t="s">
        <v>1229</v>
      </c>
    </row>
    <row r="891" s="13" customFormat="1">
      <c r="A891" s="13"/>
      <c r="B891" s="187"/>
      <c r="C891" s="13"/>
      <c r="D891" s="188" t="s">
        <v>195</v>
      </c>
      <c r="E891" s="189" t="s">
        <v>1</v>
      </c>
      <c r="F891" s="190" t="s">
        <v>768</v>
      </c>
      <c r="G891" s="13"/>
      <c r="H891" s="189" t="s">
        <v>1</v>
      </c>
      <c r="I891" s="191"/>
      <c r="J891" s="13"/>
      <c r="K891" s="13"/>
      <c r="L891" s="187"/>
      <c r="M891" s="192"/>
      <c r="N891" s="193"/>
      <c r="O891" s="193"/>
      <c r="P891" s="193"/>
      <c r="Q891" s="193"/>
      <c r="R891" s="193"/>
      <c r="S891" s="193"/>
      <c r="T891" s="194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189" t="s">
        <v>195</v>
      </c>
      <c r="AU891" s="189" t="s">
        <v>82</v>
      </c>
      <c r="AV891" s="13" t="s">
        <v>80</v>
      </c>
      <c r="AW891" s="13" t="s">
        <v>30</v>
      </c>
      <c r="AX891" s="13" t="s">
        <v>73</v>
      </c>
      <c r="AY891" s="189" t="s">
        <v>189</v>
      </c>
    </row>
    <row r="892" s="14" customFormat="1">
      <c r="A892" s="14"/>
      <c r="B892" s="195"/>
      <c r="C892" s="14"/>
      <c r="D892" s="188" t="s">
        <v>195</v>
      </c>
      <c r="E892" s="196" t="s">
        <v>1</v>
      </c>
      <c r="F892" s="197" t="s">
        <v>769</v>
      </c>
      <c r="G892" s="14"/>
      <c r="H892" s="198">
        <v>429.81299999999999</v>
      </c>
      <c r="I892" s="199"/>
      <c r="J892" s="14"/>
      <c r="K892" s="14"/>
      <c r="L892" s="195"/>
      <c r="M892" s="200"/>
      <c r="N892" s="201"/>
      <c r="O892" s="201"/>
      <c r="P892" s="201"/>
      <c r="Q892" s="201"/>
      <c r="R892" s="201"/>
      <c r="S892" s="201"/>
      <c r="T892" s="202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196" t="s">
        <v>195</v>
      </c>
      <c r="AU892" s="196" t="s">
        <v>82</v>
      </c>
      <c r="AV892" s="14" t="s">
        <v>82</v>
      </c>
      <c r="AW892" s="14" t="s">
        <v>30</v>
      </c>
      <c r="AX892" s="14" t="s">
        <v>73</v>
      </c>
      <c r="AY892" s="196" t="s">
        <v>189</v>
      </c>
    </row>
    <row r="893" s="14" customFormat="1">
      <c r="A893" s="14"/>
      <c r="B893" s="195"/>
      <c r="C893" s="14"/>
      <c r="D893" s="188" t="s">
        <v>195</v>
      </c>
      <c r="E893" s="196" t="s">
        <v>1</v>
      </c>
      <c r="F893" s="197" t="s">
        <v>770</v>
      </c>
      <c r="G893" s="14"/>
      <c r="H893" s="198">
        <v>-6.6630000000000003</v>
      </c>
      <c r="I893" s="199"/>
      <c r="J893" s="14"/>
      <c r="K893" s="14"/>
      <c r="L893" s="195"/>
      <c r="M893" s="200"/>
      <c r="N893" s="201"/>
      <c r="O893" s="201"/>
      <c r="P893" s="201"/>
      <c r="Q893" s="201"/>
      <c r="R893" s="201"/>
      <c r="S893" s="201"/>
      <c r="T893" s="202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196" t="s">
        <v>195</v>
      </c>
      <c r="AU893" s="196" t="s">
        <v>82</v>
      </c>
      <c r="AV893" s="14" t="s">
        <v>82</v>
      </c>
      <c r="AW893" s="14" t="s">
        <v>30</v>
      </c>
      <c r="AX893" s="14" t="s">
        <v>73</v>
      </c>
      <c r="AY893" s="196" t="s">
        <v>189</v>
      </c>
    </row>
    <row r="894" s="14" customFormat="1">
      <c r="A894" s="14"/>
      <c r="B894" s="195"/>
      <c r="C894" s="14"/>
      <c r="D894" s="188" t="s">
        <v>195</v>
      </c>
      <c r="E894" s="196" t="s">
        <v>1</v>
      </c>
      <c r="F894" s="197" t="s">
        <v>771</v>
      </c>
      <c r="G894" s="14"/>
      <c r="H894" s="198">
        <v>-0.48999999999999999</v>
      </c>
      <c r="I894" s="199"/>
      <c r="J894" s="14"/>
      <c r="K894" s="14"/>
      <c r="L894" s="195"/>
      <c r="M894" s="200"/>
      <c r="N894" s="201"/>
      <c r="O894" s="201"/>
      <c r="P894" s="201"/>
      <c r="Q894" s="201"/>
      <c r="R894" s="201"/>
      <c r="S894" s="201"/>
      <c r="T894" s="202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196" t="s">
        <v>195</v>
      </c>
      <c r="AU894" s="196" t="s">
        <v>82</v>
      </c>
      <c r="AV894" s="14" t="s">
        <v>82</v>
      </c>
      <c r="AW894" s="14" t="s">
        <v>30</v>
      </c>
      <c r="AX894" s="14" t="s">
        <v>73</v>
      </c>
      <c r="AY894" s="196" t="s">
        <v>189</v>
      </c>
    </row>
    <row r="895" s="14" customFormat="1">
      <c r="A895" s="14"/>
      <c r="B895" s="195"/>
      <c r="C895" s="14"/>
      <c r="D895" s="188" t="s">
        <v>195</v>
      </c>
      <c r="E895" s="196" t="s">
        <v>1</v>
      </c>
      <c r="F895" s="197" t="s">
        <v>772</v>
      </c>
      <c r="G895" s="14"/>
      <c r="H895" s="198">
        <v>-5.476</v>
      </c>
      <c r="I895" s="199"/>
      <c r="J895" s="14"/>
      <c r="K895" s="14"/>
      <c r="L895" s="195"/>
      <c r="M895" s="200"/>
      <c r="N895" s="201"/>
      <c r="O895" s="201"/>
      <c r="P895" s="201"/>
      <c r="Q895" s="201"/>
      <c r="R895" s="201"/>
      <c r="S895" s="201"/>
      <c r="T895" s="20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196" t="s">
        <v>195</v>
      </c>
      <c r="AU895" s="196" t="s">
        <v>82</v>
      </c>
      <c r="AV895" s="14" t="s">
        <v>82</v>
      </c>
      <c r="AW895" s="14" t="s">
        <v>30</v>
      </c>
      <c r="AX895" s="14" t="s">
        <v>73</v>
      </c>
      <c r="AY895" s="196" t="s">
        <v>189</v>
      </c>
    </row>
    <row r="896" s="15" customFormat="1">
      <c r="A896" s="15"/>
      <c r="B896" s="203"/>
      <c r="C896" s="15"/>
      <c r="D896" s="188" t="s">
        <v>195</v>
      </c>
      <c r="E896" s="204" t="s">
        <v>1</v>
      </c>
      <c r="F896" s="205" t="s">
        <v>200</v>
      </c>
      <c r="G896" s="15"/>
      <c r="H896" s="206">
        <v>417.18399999999997</v>
      </c>
      <c r="I896" s="207"/>
      <c r="J896" s="15"/>
      <c r="K896" s="15"/>
      <c r="L896" s="203"/>
      <c r="M896" s="208"/>
      <c r="N896" s="209"/>
      <c r="O896" s="209"/>
      <c r="P896" s="209"/>
      <c r="Q896" s="209"/>
      <c r="R896" s="209"/>
      <c r="S896" s="209"/>
      <c r="T896" s="210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04" t="s">
        <v>195</v>
      </c>
      <c r="AU896" s="204" t="s">
        <v>82</v>
      </c>
      <c r="AV896" s="15" t="s">
        <v>104</v>
      </c>
      <c r="AW896" s="15" t="s">
        <v>30</v>
      </c>
      <c r="AX896" s="15" t="s">
        <v>80</v>
      </c>
      <c r="AY896" s="204" t="s">
        <v>189</v>
      </c>
    </row>
    <row r="897" s="2" customFormat="1" ht="16.5" customHeight="1">
      <c r="A897" s="38"/>
      <c r="B897" s="172"/>
      <c r="C897" s="219" t="s">
        <v>1230</v>
      </c>
      <c r="D897" s="219" t="s">
        <v>874</v>
      </c>
      <c r="E897" s="220" t="s">
        <v>1231</v>
      </c>
      <c r="F897" s="221" t="s">
        <v>1232</v>
      </c>
      <c r="G897" s="222" t="s">
        <v>194</v>
      </c>
      <c r="H897" s="223">
        <v>55.319000000000003</v>
      </c>
      <c r="I897" s="224"/>
      <c r="J897" s="225">
        <f>ROUND(I897*H897,2)</f>
        <v>0</v>
      </c>
      <c r="K897" s="226"/>
      <c r="L897" s="227"/>
      <c r="M897" s="228" t="s">
        <v>1</v>
      </c>
      <c r="N897" s="229" t="s">
        <v>38</v>
      </c>
      <c r="O897" s="77"/>
      <c r="P897" s="183">
        <f>O897*H897</f>
        <v>0</v>
      </c>
      <c r="Q897" s="183">
        <v>0</v>
      </c>
      <c r="R897" s="183">
        <f>Q897*H897</f>
        <v>0</v>
      </c>
      <c r="S897" s="183">
        <v>0</v>
      </c>
      <c r="T897" s="184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185" t="s">
        <v>281</v>
      </c>
      <c r="AT897" s="185" t="s">
        <v>874</v>
      </c>
      <c r="AU897" s="185" t="s">
        <v>82</v>
      </c>
      <c r="AY897" s="19" t="s">
        <v>189</v>
      </c>
      <c r="BE897" s="186">
        <f>IF(N897="základní",J897,0)</f>
        <v>0</v>
      </c>
      <c r="BF897" s="186">
        <f>IF(N897="snížená",J897,0)</f>
        <v>0</v>
      </c>
      <c r="BG897" s="186">
        <f>IF(N897="zákl. přenesená",J897,0)</f>
        <v>0</v>
      </c>
      <c r="BH897" s="186">
        <f>IF(N897="sníž. přenesená",J897,0)</f>
        <v>0</v>
      </c>
      <c r="BI897" s="186">
        <f>IF(N897="nulová",J897,0)</f>
        <v>0</v>
      </c>
      <c r="BJ897" s="19" t="s">
        <v>80</v>
      </c>
      <c r="BK897" s="186">
        <f>ROUND(I897*H897,2)</f>
        <v>0</v>
      </c>
      <c r="BL897" s="19" t="s">
        <v>233</v>
      </c>
      <c r="BM897" s="185" t="s">
        <v>967</v>
      </c>
    </row>
    <row r="898" s="2" customFormat="1" ht="37.8" customHeight="1">
      <c r="A898" s="38"/>
      <c r="B898" s="172"/>
      <c r="C898" s="173" t="s">
        <v>781</v>
      </c>
      <c r="D898" s="173" t="s">
        <v>191</v>
      </c>
      <c r="E898" s="174" t="s">
        <v>1233</v>
      </c>
      <c r="F898" s="175" t="s">
        <v>1234</v>
      </c>
      <c r="G898" s="176" t="s">
        <v>223</v>
      </c>
      <c r="H898" s="177">
        <v>333.33999999999997</v>
      </c>
      <c r="I898" s="178"/>
      <c r="J898" s="179">
        <f>ROUND(I898*H898,2)</f>
        <v>0</v>
      </c>
      <c r="K898" s="180"/>
      <c r="L898" s="39"/>
      <c r="M898" s="181" t="s">
        <v>1</v>
      </c>
      <c r="N898" s="182" t="s">
        <v>38</v>
      </c>
      <c r="O898" s="77"/>
      <c r="P898" s="183">
        <f>O898*H898</f>
        <v>0</v>
      </c>
      <c r="Q898" s="183">
        <v>0</v>
      </c>
      <c r="R898" s="183">
        <f>Q898*H898</f>
        <v>0</v>
      </c>
      <c r="S898" s="183">
        <v>0</v>
      </c>
      <c r="T898" s="184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185" t="s">
        <v>233</v>
      </c>
      <c r="AT898" s="185" t="s">
        <v>191</v>
      </c>
      <c r="AU898" s="185" t="s">
        <v>82</v>
      </c>
      <c r="AY898" s="19" t="s">
        <v>189</v>
      </c>
      <c r="BE898" s="186">
        <f>IF(N898="základní",J898,0)</f>
        <v>0</v>
      </c>
      <c r="BF898" s="186">
        <f>IF(N898="snížená",J898,0)</f>
        <v>0</v>
      </c>
      <c r="BG898" s="186">
        <f>IF(N898="zákl. přenesená",J898,0)</f>
        <v>0</v>
      </c>
      <c r="BH898" s="186">
        <f>IF(N898="sníž. přenesená",J898,0)</f>
        <v>0</v>
      </c>
      <c r="BI898" s="186">
        <f>IF(N898="nulová",J898,0)</f>
        <v>0</v>
      </c>
      <c r="BJ898" s="19" t="s">
        <v>80</v>
      </c>
      <c r="BK898" s="186">
        <f>ROUND(I898*H898,2)</f>
        <v>0</v>
      </c>
      <c r="BL898" s="19" t="s">
        <v>233</v>
      </c>
      <c r="BM898" s="185" t="s">
        <v>1235</v>
      </c>
    </row>
    <row r="899" s="14" customFormat="1">
      <c r="A899" s="14"/>
      <c r="B899" s="195"/>
      <c r="C899" s="14"/>
      <c r="D899" s="188" t="s">
        <v>195</v>
      </c>
      <c r="E899" s="196" t="s">
        <v>1</v>
      </c>
      <c r="F899" s="197" t="s">
        <v>1236</v>
      </c>
      <c r="G899" s="14"/>
      <c r="H899" s="198">
        <v>333.33999999999997</v>
      </c>
      <c r="I899" s="199"/>
      <c r="J899" s="14"/>
      <c r="K899" s="14"/>
      <c r="L899" s="195"/>
      <c r="M899" s="200"/>
      <c r="N899" s="201"/>
      <c r="O899" s="201"/>
      <c r="P899" s="201"/>
      <c r="Q899" s="201"/>
      <c r="R899" s="201"/>
      <c r="S899" s="201"/>
      <c r="T899" s="20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196" t="s">
        <v>195</v>
      </c>
      <c r="AU899" s="196" t="s">
        <v>82</v>
      </c>
      <c r="AV899" s="14" t="s">
        <v>82</v>
      </c>
      <c r="AW899" s="14" t="s">
        <v>30</v>
      </c>
      <c r="AX899" s="14" t="s">
        <v>73</v>
      </c>
      <c r="AY899" s="196" t="s">
        <v>189</v>
      </c>
    </row>
    <row r="900" s="15" customFormat="1">
      <c r="A900" s="15"/>
      <c r="B900" s="203"/>
      <c r="C900" s="15"/>
      <c r="D900" s="188" t="s">
        <v>195</v>
      </c>
      <c r="E900" s="204" t="s">
        <v>1</v>
      </c>
      <c r="F900" s="205" t="s">
        <v>200</v>
      </c>
      <c r="G900" s="15"/>
      <c r="H900" s="206">
        <v>333.33999999999997</v>
      </c>
      <c r="I900" s="207"/>
      <c r="J900" s="15"/>
      <c r="K900" s="15"/>
      <c r="L900" s="203"/>
      <c r="M900" s="208"/>
      <c r="N900" s="209"/>
      <c r="O900" s="209"/>
      <c r="P900" s="209"/>
      <c r="Q900" s="209"/>
      <c r="R900" s="209"/>
      <c r="S900" s="209"/>
      <c r="T900" s="210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04" t="s">
        <v>195</v>
      </c>
      <c r="AU900" s="204" t="s">
        <v>82</v>
      </c>
      <c r="AV900" s="15" t="s">
        <v>104</v>
      </c>
      <c r="AW900" s="15" t="s">
        <v>30</v>
      </c>
      <c r="AX900" s="15" t="s">
        <v>80</v>
      </c>
      <c r="AY900" s="204" t="s">
        <v>189</v>
      </c>
    </row>
    <row r="901" s="2" customFormat="1" ht="16.5" customHeight="1">
      <c r="A901" s="38"/>
      <c r="B901" s="172"/>
      <c r="C901" s="219" t="s">
        <v>1237</v>
      </c>
      <c r="D901" s="219" t="s">
        <v>874</v>
      </c>
      <c r="E901" s="220" t="s">
        <v>1055</v>
      </c>
      <c r="F901" s="221" t="s">
        <v>1056</v>
      </c>
      <c r="G901" s="222" t="s">
        <v>223</v>
      </c>
      <c r="H901" s="223">
        <v>388.50799999999998</v>
      </c>
      <c r="I901" s="224"/>
      <c r="J901" s="225">
        <f>ROUND(I901*H901,2)</f>
        <v>0</v>
      </c>
      <c r="K901" s="226"/>
      <c r="L901" s="227"/>
      <c r="M901" s="228" t="s">
        <v>1</v>
      </c>
      <c r="N901" s="229" t="s">
        <v>38</v>
      </c>
      <c r="O901" s="77"/>
      <c r="P901" s="183">
        <f>O901*H901</f>
        <v>0</v>
      </c>
      <c r="Q901" s="183">
        <v>0</v>
      </c>
      <c r="R901" s="183">
        <f>Q901*H901</f>
        <v>0</v>
      </c>
      <c r="S901" s="183">
        <v>0</v>
      </c>
      <c r="T901" s="184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185" t="s">
        <v>281</v>
      </c>
      <c r="AT901" s="185" t="s">
        <v>874</v>
      </c>
      <c r="AU901" s="185" t="s">
        <v>82</v>
      </c>
      <c r="AY901" s="19" t="s">
        <v>189</v>
      </c>
      <c r="BE901" s="186">
        <f>IF(N901="základní",J901,0)</f>
        <v>0</v>
      </c>
      <c r="BF901" s="186">
        <f>IF(N901="snížená",J901,0)</f>
        <v>0</v>
      </c>
      <c r="BG901" s="186">
        <f>IF(N901="zákl. přenesená",J901,0)</f>
        <v>0</v>
      </c>
      <c r="BH901" s="186">
        <f>IF(N901="sníž. přenesená",J901,0)</f>
        <v>0</v>
      </c>
      <c r="BI901" s="186">
        <f>IF(N901="nulová",J901,0)</f>
        <v>0</v>
      </c>
      <c r="BJ901" s="19" t="s">
        <v>80</v>
      </c>
      <c r="BK901" s="186">
        <f>ROUND(I901*H901,2)</f>
        <v>0</v>
      </c>
      <c r="BL901" s="19" t="s">
        <v>233</v>
      </c>
      <c r="BM901" s="185" t="s">
        <v>1238</v>
      </c>
    </row>
    <row r="902" s="14" customFormat="1">
      <c r="A902" s="14"/>
      <c r="B902" s="195"/>
      <c r="C902" s="14"/>
      <c r="D902" s="188" t="s">
        <v>195</v>
      </c>
      <c r="E902" s="196" t="s">
        <v>1</v>
      </c>
      <c r="F902" s="197" t="s">
        <v>1239</v>
      </c>
      <c r="G902" s="14"/>
      <c r="H902" s="198">
        <v>388.50799999999998</v>
      </c>
      <c r="I902" s="199"/>
      <c r="J902" s="14"/>
      <c r="K902" s="14"/>
      <c r="L902" s="195"/>
      <c r="M902" s="200"/>
      <c r="N902" s="201"/>
      <c r="O902" s="201"/>
      <c r="P902" s="201"/>
      <c r="Q902" s="201"/>
      <c r="R902" s="201"/>
      <c r="S902" s="201"/>
      <c r="T902" s="20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196" t="s">
        <v>195</v>
      </c>
      <c r="AU902" s="196" t="s">
        <v>82</v>
      </c>
      <c r="AV902" s="14" t="s">
        <v>82</v>
      </c>
      <c r="AW902" s="14" t="s">
        <v>30</v>
      </c>
      <c r="AX902" s="14" t="s">
        <v>73</v>
      </c>
      <c r="AY902" s="196" t="s">
        <v>189</v>
      </c>
    </row>
    <row r="903" s="15" customFormat="1">
      <c r="A903" s="15"/>
      <c r="B903" s="203"/>
      <c r="C903" s="15"/>
      <c r="D903" s="188" t="s">
        <v>195</v>
      </c>
      <c r="E903" s="204" t="s">
        <v>1</v>
      </c>
      <c r="F903" s="205" t="s">
        <v>200</v>
      </c>
      <c r="G903" s="15"/>
      <c r="H903" s="206">
        <v>388.50799999999998</v>
      </c>
      <c r="I903" s="207"/>
      <c r="J903" s="15"/>
      <c r="K903" s="15"/>
      <c r="L903" s="203"/>
      <c r="M903" s="208"/>
      <c r="N903" s="209"/>
      <c r="O903" s="209"/>
      <c r="P903" s="209"/>
      <c r="Q903" s="209"/>
      <c r="R903" s="209"/>
      <c r="S903" s="209"/>
      <c r="T903" s="210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04" t="s">
        <v>195</v>
      </c>
      <c r="AU903" s="204" t="s">
        <v>82</v>
      </c>
      <c r="AV903" s="15" t="s">
        <v>104</v>
      </c>
      <c r="AW903" s="15" t="s">
        <v>30</v>
      </c>
      <c r="AX903" s="15" t="s">
        <v>80</v>
      </c>
      <c r="AY903" s="204" t="s">
        <v>189</v>
      </c>
    </row>
    <row r="904" s="2" customFormat="1" ht="55.5" customHeight="1">
      <c r="A904" s="38"/>
      <c r="B904" s="172"/>
      <c r="C904" s="173" t="s">
        <v>785</v>
      </c>
      <c r="D904" s="173" t="s">
        <v>191</v>
      </c>
      <c r="E904" s="174" t="s">
        <v>1240</v>
      </c>
      <c r="F904" s="175" t="s">
        <v>1241</v>
      </c>
      <c r="G904" s="176" t="s">
        <v>228</v>
      </c>
      <c r="H904" s="177">
        <v>37.100000000000001</v>
      </c>
      <c r="I904" s="178"/>
      <c r="J904" s="179">
        <f>ROUND(I904*H904,2)</f>
        <v>0</v>
      </c>
      <c r="K904" s="180"/>
      <c r="L904" s="39"/>
      <c r="M904" s="181" t="s">
        <v>1</v>
      </c>
      <c r="N904" s="182" t="s">
        <v>38</v>
      </c>
      <c r="O904" s="77"/>
      <c r="P904" s="183">
        <f>O904*H904</f>
        <v>0</v>
      </c>
      <c r="Q904" s="183">
        <v>0</v>
      </c>
      <c r="R904" s="183">
        <f>Q904*H904</f>
        <v>0</v>
      </c>
      <c r="S904" s="183">
        <v>0</v>
      </c>
      <c r="T904" s="184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185" t="s">
        <v>233</v>
      </c>
      <c r="AT904" s="185" t="s">
        <v>191</v>
      </c>
      <c r="AU904" s="185" t="s">
        <v>82</v>
      </c>
      <c r="AY904" s="19" t="s">
        <v>189</v>
      </c>
      <c r="BE904" s="186">
        <f>IF(N904="základní",J904,0)</f>
        <v>0</v>
      </c>
      <c r="BF904" s="186">
        <f>IF(N904="snížená",J904,0)</f>
        <v>0</v>
      </c>
      <c r="BG904" s="186">
        <f>IF(N904="zákl. přenesená",J904,0)</f>
        <v>0</v>
      </c>
      <c r="BH904" s="186">
        <f>IF(N904="sníž. přenesená",J904,0)</f>
        <v>0</v>
      </c>
      <c r="BI904" s="186">
        <f>IF(N904="nulová",J904,0)</f>
        <v>0</v>
      </c>
      <c r="BJ904" s="19" t="s">
        <v>80</v>
      </c>
      <c r="BK904" s="186">
        <f>ROUND(I904*H904,2)</f>
        <v>0</v>
      </c>
      <c r="BL904" s="19" t="s">
        <v>233</v>
      </c>
      <c r="BM904" s="185" t="s">
        <v>1242</v>
      </c>
    </row>
    <row r="905" s="13" customFormat="1">
      <c r="A905" s="13"/>
      <c r="B905" s="187"/>
      <c r="C905" s="13"/>
      <c r="D905" s="188" t="s">
        <v>195</v>
      </c>
      <c r="E905" s="189" t="s">
        <v>1</v>
      </c>
      <c r="F905" s="190" t="s">
        <v>1243</v>
      </c>
      <c r="G905" s="13"/>
      <c r="H905" s="189" t="s">
        <v>1</v>
      </c>
      <c r="I905" s="191"/>
      <c r="J905" s="13"/>
      <c r="K905" s="13"/>
      <c r="L905" s="187"/>
      <c r="M905" s="192"/>
      <c r="N905" s="193"/>
      <c r="O905" s="193"/>
      <c r="P905" s="193"/>
      <c r="Q905" s="193"/>
      <c r="R905" s="193"/>
      <c r="S905" s="193"/>
      <c r="T905" s="194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189" t="s">
        <v>195</v>
      </c>
      <c r="AU905" s="189" t="s">
        <v>82</v>
      </c>
      <c r="AV905" s="13" t="s">
        <v>80</v>
      </c>
      <c r="AW905" s="13" t="s">
        <v>30</v>
      </c>
      <c r="AX905" s="13" t="s">
        <v>73</v>
      </c>
      <c r="AY905" s="189" t="s">
        <v>189</v>
      </c>
    </row>
    <row r="906" s="14" customFormat="1">
      <c r="A906" s="14"/>
      <c r="B906" s="195"/>
      <c r="C906" s="14"/>
      <c r="D906" s="188" t="s">
        <v>195</v>
      </c>
      <c r="E906" s="196" t="s">
        <v>1</v>
      </c>
      <c r="F906" s="197" t="s">
        <v>1244</v>
      </c>
      <c r="G906" s="14"/>
      <c r="H906" s="198">
        <v>37.100000000000001</v>
      </c>
      <c r="I906" s="199"/>
      <c r="J906" s="14"/>
      <c r="K906" s="14"/>
      <c r="L906" s="195"/>
      <c r="M906" s="200"/>
      <c r="N906" s="201"/>
      <c r="O906" s="201"/>
      <c r="P906" s="201"/>
      <c r="Q906" s="201"/>
      <c r="R906" s="201"/>
      <c r="S906" s="201"/>
      <c r="T906" s="202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196" t="s">
        <v>195</v>
      </c>
      <c r="AU906" s="196" t="s">
        <v>82</v>
      </c>
      <c r="AV906" s="14" t="s">
        <v>82</v>
      </c>
      <c r="AW906" s="14" t="s">
        <v>30</v>
      </c>
      <c r="AX906" s="14" t="s">
        <v>73</v>
      </c>
      <c r="AY906" s="196" t="s">
        <v>189</v>
      </c>
    </row>
    <row r="907" s="15" customFormat="1">
      <c r="A907" s="15"/>
      <c r="B907" s="203"/>
      <c r="C907" s="15"/>
      <c r="D907" s="188" t="s">
        <v>195</v>
      </c>
      <c r="E907" s="204" t="s">
        <v>1</v>
      </c>
      <c r="F907" s="205" t="s">
        <v>200</v>
      </c>
      <c r="G907" s="15"/>
      <c r="H907" s="206">
        <v>37.100000000000001</v>
      </c>
      <c r="I907" s="207"/>
      <c r="J907" s="15"/>
      <c r="K907" s="15"/>
      <c r="L907" s="203"/>
      <c r="M907" s="208"/>
      <c r="N907" s="209"/>
      <c r="O907" s="209"/>
      <c r="P907" s="209"/>
      <c r="Q907" s="209"/>
      <c r="R907" s="209"/>
      <c r="S907" s="209"/>
      <c r="T907" s="210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04" t="s">
        <v>195</v>
      </c>
      <c r="AU907" s="204" t="s">
        <v>82</v>
      </c>
      <c r="AV907" s="15" t="s">
        <v>104</v>
      </c>
      <c r="AW907" s="15" t="s">
        <v>30</v>
      </c>
      <c r="AX907" s="15" t="s">
        <v>80</v>
      </c>
      <c r="AY907" s="204" t="s">
        <v>189</v>
      </c>
    </row>
    <row r="908" s="2" customFormat="1" ht="44.25" customHeight="1">
      <c r="A908" s="38"/>
      <c r="B908" s="172"/>
      <c r="C908" s="219" t="s">
        <v>1245</v>
      </c>
      <c r="D908" s="219" t="s">
        <v>874</v>
      </c>
      <c r="E908" s="220" t="s">
        <v>1246</v>
      </c>
      <c r="F908" s="221" t="s">
        <v>1247</v>
      </c>
      <c r="G908" s="222" t="s">
        <v>228</v>
      </c>
      <c r="H908" s="223">
        <v>44.520000000000003</v>
      </c>
      <c r="I908" s="224"/>
      <c r="J908" s="225">
        <f>ROUND(I908*H908,2)</f>
        <v>0</v>
      </c>
      <c r="K908" s="226"/>
      <c r="L908" s="227"/>
      <c r="M908" s="228" t="s">
        <v>1</v>
      </c>
      <c r="N908" s="229" t="s">
        <v>38</v>
      </c>
      <c r="O908" s="77"/>
      <c r="P908" s="183">
        <f>O908*H908</f>
        <v>0</v>
      </c>
      <c r="Q908" s="183">
        <v>0</v>
      </c>
      <c r="R908" s="183">
        <f>Q908*H908</f>
        <v>0</v>
      </c>
      <c r="S908" s="183">
        <v>0</v>
      </c>
      <c r="T908" s="184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185" t="s">
        <v>281</v>
      </c>
      <c r="AT908" s="185" t="s">
        <v>874</v>
      </c>
      <c r="AU908" s="185" t="s">
        <v>82</v>
      </c>
      <c r="AY908" s="19" t="s">
        <v>189</v>
      </c>
      <c r="BE908" s="186">
        <f>IF(N908="základní",J908,0)</f>
        <v>0</v>
      </c>
      <c r="BF908" s="186">
        <f>IF(N908="snížená",J908,0)</f>
        <v>0</v>
      </c>
      <c r="BG908" s="186">
        <f>IF(N908="zákl. přenesená",J908,0)</f>
        <v>0</v>
      </c>
      <c r="BH908" s="186">
        <f>IF(N908="sníž. přenesená",J908,0)</f>
        <v>0</v>
      </c>
      <c r="BI908" s="186">
        <f>IF(N908="nulová",J908,0)</f>
        <v>0</v>
      </c>
      <c r="BJ908" s="19" t="s">
        <v>80</v>
      </c>
      <c r="BK908" s="186">
        <f>ROUND(I908*H908,2)</f>
        <v>0</v>
      </c>
      <c r="BL908" s="19" t="s">
        <v>233</v>
      </c>
      <c r="BM908" s="185" t="s">
        <v>1248</v>
      </c>
    </row>
    <row r="909" s="14" customFormat="1">
      <c r="A909" s="14"/>
      <c r="B909" s="195"/>
      <c r="C909" s="14"/>
      <c r="D909" s="188" t="s">
        <v>195</v>
      </c>
      <c r="E909" s="196" t="s">
        <v>1</v>
      </c>
      <c r="F909" s="197" t="s">
        <v>1249</v>
      </c>
      <c r="G909" s="14"/>
      <c r="H909" s="198">
        <v>44.520000000000003</v>
      </c>
      <c r="I909" s="199"/>
      <c r="J909" s="14"/>
      <c r="K909" s="14"/>
      <c r="L909" s="195"/>
      <c r="M909" s="200"/>
      <c r="N909" s="201"/>
      <c r="O909" s="201"/>
      <c r="P909" s="201"/>
      <c r="Q909" s="201"/>
      <c r="R909" s="201"/>
      <c r="S909" s="201"/>
      <c r="T909" s="202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196" t="s">
        <v>195</v>
      </c>
      <c r="AU909" s="196" t="s">
        <v>82</v>
      </c>
      <c r="AV909" s="14" t="s">
        <v>82</v>
      </c>
      <c r="AW909" s="14" t="s">
        <v>30</v>
      </c>
      <c r="AX909" s="14" t="s">
        <v>73</v>
      </c>
      <c r="AY909" s="196" t="s">
        <v>189</v>
      </c>
    </row>
    <row r="910" s="15" customFormat="1">
      <c r="A910" s="15"/>
      <c r="B910" s="203"/>
      <c r="C910" s="15"/>
      <c r="D910" s="188" t="s">
        <v>195</v>
      </c>
      <c r="E910" s="204" t="s">
        <v>1</v>
      </c>
      <c r="F910" s="205" t="s">
        <v>200</v>
      </c>
      <c r="G910" s="15"/>
      <c r="H910" s="206">
        <v>44.520000000000003</v>
      </c>
      <c r="I910" s="207"/>
      <c r="J910" s="15"/>
      <c r="K910" s="15"/>
      <c r="L910" s="203"/>
      <c r="M910" s="208"/>
      <c r="N910" s="209"/>
      <c r="O910" s="209"/>
      <c r="P910" s="209"/>
      <c r="Q910" s="209"/>
      <c r="R910" s="209"/>
      <c r="S910" s="209"/>
      <c r="T910" s="210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04" t="s">
        <v>195</v>
      </c>
      <c r="AU910" s="204" t="s">
        <v>82</v>
      </c>
      <c r="AV910" s="15" t="s">
        <v>104</v>
      </c>
      <c r="AW910" s="15" t="s">
        <v>30</v>
      </c>
      <c r="AX910" s="15" t="s">
        <v>80</v>
      </c>
      <c r="AY910" s="204" t="s">
        <v>189</v>
      </c>
    </row>
    <row r="911" s="2" customFormat="1" ht="33" customHeight="1">
      <c r="A911" s="38"/>
      <c r="B911" s="172"/>
      <c r="C911" s="173" t="s">
        <v>789</v>
      </c>
      <c r="D911" s="173" t="s">
        <v>191</v>
      </c>
      <c r="E911" s="174" t="s">
        <v>1250</v>
      </c>
      <c r="F911" s="175" t="s">
        <v>1251</v>
      </c>
      <c r="G911" s="176" t="s">
        <v>553</v>
      </c>
      <c r="H911" s="177">
        <v>2</v>
      </c>
      <c r="I911" s="178"/>
      <c r="J911" s="179">
        <f>ROUND(I911*H911,2)</f>
        <v>0</v>
      </c>
      <c r="K911" s="180"/>
      <c r="L911" s="39"/>
      <c r="M911" s="181" t="s">
        <v>1</v>
      </c>
      <c r="N911" s="182" t="s">
        <v>38</v>
      </c>
      <c r="O911" s="77"/>
      <c r="P911" s="183">
        <f>O911*H911</f>
        <v>0</v>
      </c>
      <c r="Q911" s="183">
        <v>0</v>
      </c>
      <c r="R911" s="183">
        <f>Q911*H911</f>
        <v>0</v>
      </c>
      <c r="S911" s="183">
        <v>0</v>
      </c>
      <c r="T911" s="184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185" t="s">
        <v>233</v>
      </c>
      <c r="AT911" s="185" t="s">
        <v>191</v>
      </c>
      <c r="AU911" s="185" t="s">
        <v>82</v>
      </c>
      <c r="AY911" s="19" t="s">
        <v>189</v>
      </c>
      <c r="BE911" s="186">
        <f>IF(N911="základní",J911,0)</f>
        <v>0</v>
      </c>
      <c r="BF911" s="186">
        <f>IF(N911="snížená",J911,0)</f>
        <v>0</v>
      </c>
      <c r="BG911" s="186">
        <f>IF(N911="zákl. přenesená",J911,0)</f>
        <v>0</v>
      </c>
      <c r="BH911" s="186">
        <f>IF(N911="sníž. přenesená",J911,0)</f>
        <v>0</v>
      </c>
      <c r="BI911" s="186">
        <f>IF(N911="nulová",J911,0)</f>
        <v>0</v>
      </c>
      <c r="BJ911" s="19" t="s">
        <v>80</v>
      </c>
      <c r="BK911" s="186">
        <f>ROUND(I911*H911,2)</f>
        <v>0</v>
      </c>
      <c r="BL911" s="19" t="s">
        <v>233</v>
      </c>
      <c r="BM911" s="185" t="s">
        <v>1252</v>
      </c>
    </row>
    <row r="912" s="2" customFormat="1" ht="49.05" customHeight="1">
      <c r="A912" s="38"/>
      <c r="B912" s="172"/>
      <c r="C912" s="173" t="s">
        <v>1253</v>
      </c>
      <c r="D912" s="173" t="s">
        <v>191</v>
      </c>
      <c r="E912" s="174" t="s">
        <v>1254</v>
      </c>
      <c r="F912" s="175" t="s">
        <v>1255</v>
      </c>
      <c r="G912" s="176" t="s">
        <v>228</v>
      </c>
      <c r="H912" s="177">
        <v>43.829999999999998</v>
      </c>
      <c r="I912" s="178"/>
      <c r="J912" s="179">
        <f>ROUND(I912*H912,2)</f>
        <v>0</v>
      </c>
      <c r="K912" s="180"/>
      <c r="L912" s="39"/>
      <c r="M912" s="181" t="s">
        <v>1</v>
      </c>
      <c r="N912" s="182" t="s">
        <v>38</v>
      </c>
      <c r="O912" s="77"/>
      <c r="P912" s="183">
        <f>O912*H912</f>
        <v>0</v>
      </c>
      <c r="Q912" s="183">
        <v>0</v>
      </c>
      <c r="R912" s="183">
        <f>Q912*H912</f>
        <v>0</v>
      </c>
      <c r="S912" s="183">
        <v>0</v>
      </c>
      <c r="T912" s="184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185" t="s">
        <v>233</v>
      </c>
      <c r="AT912" s="185" t="s">
        <v>191</v>
      </c>
      <c r="AU912" s="185" t="s">
        <v>82</v>
      </c>
      <c r="AY912" s="19" t="s">
        <v>189</v>
      </c>
      <c r="BE912" s="186">
        <f>IF(N912="základní",J912,0)</f>
        <v>0</v>
      </c>
      <c r="BF912" s="186">
        <f>IF(N912="snížená",J912,0)</f>
        <v>0</v>
      </c>
      <c r="BG912" s="186">
        <f>IF(N912="zákl. přenesená",J912,0)</f>
        <v>0</v>
      </c>
      <c r="BH912" s="186">
        <f>IF(N912="sníž. přenesená",J912,0)</f>
        <v>0</v>
      </c>
      <c r="BI912" s="186">
        <f>IF(N912="nulová",J912,0)</f>
        <v>0</v>
      </c>
      <c r="BJ912" s="19" t="s">
        <v>80</v>
      </c>
      <c r="BK912" s="186">
        <f>ROUND(I912*H912,2)</f>
        <v>0</v>
      </c>
      <c r="BL912" s="19" t="s">
        <v>233</v>
      </c>
      <c r="BM912" s="185" t="s">
        <v>1256</v>
      </c>
    </row>
    <row r="913" s="13" customFormat="1">
      <c r="A913" s="13"/>
      <c r="B913" s="187"/>
      <c r="C913" s="13"/>
      <c r="D913" s="188" t="s">
        <v>195</v>
      </c>
      <c r="E913" s="189" t="s">
        <v>1</v>
      </c>
      <c r="F913" s="190" t="s">
        <v>1257</v>
      </c>
      <c r="G913" s="13"/>
      <c r="H913" s="189" t="s">
        <v>1</v>
      </c>
      <c r="I913" s="191"/>
      <c r="J913" s="13"/>
      <c r="K913" s="13"/>
      <c r="L913" s="187"/>
      <c r="M913" s="192"/>
      <c r="N913" s="193"/>
      <c r="O913" s="193"/>
      <c r="P913" s="193"/>
      <c r="Q913" s="193"/>
      <c r="R913" s="193"/>
      <c r="S913" s="193"/>
      <c r="T913" s="194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189" t="s">
        <v>195</v>
      </c>
      <c r="AU913" s="189" t="s">
        <v>82</v>
      </c>
      <c r="AV913" s="13" t="s">
        <v>80</v>
      </c>
      <c r="AW913" s="13" t="s">
        <v>30</v>
      </c>
      <c r="AX913" s="13" t="s">
        <v>73</v>
      </c>
      <c r="AY913" s="189" t="s">
        <v>189</v>
      </c>
    </row>
    <row r="914" s="14" customFormat="1">
      <c r="A914" s="14"/>
      <c r="B914" s="195"/>
      <c r="C914" s="14"/>
      <c r="D914" s="188" t="s">
        <v>195</v>
      </c>
      <c r="E914" s="196" t="s">
        <v>1</v>
      </c>
      <c r="F914" s="197" t="s">
        <v>1258</v>
      </c>
      <c r="G914" s="14"/>
      <c r="H914" s="198">
        <v>43.829999999999998</v>
      </c>
      <c r="I914" s="199"/>
      <c r="J914" s="14"/>
      <c r="K914" s="14"/>
      <c r="L914" s="195"/>
      <c r="M914" s="200"/>
      <c r="N914" s="201"/>
      <c r="O914" s="201"/>
      <c r="P914" s="201"/>
      <c r="Q914" s="201"/>
      <c r="R914" s="201"/>
      <c r="S914" s="201"/>
      <c r="T914" s="202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196" t="s">
        <v>195</v>
      </c>
      <c r="AU914" s="196" t="s">
        <v>82</v>
      </c>
      <c r="AV914" s="14" t="s">
        <v>82</v>
      </c>
      <c r="AW914" s="14" t="s">
        <v>30</v>
      </c>
      <c r="AX914" s="14" t="s">
        <v>73</v>
      </c>
      <c r="AY914" s="196" t="s">
        <v>189</v>
      </c>
    </row>
    <row r="915" s="15" customFormat="1">
      <c r="A915" s="15"/>
      <c r="B915" s="203"/>
      <c r="C915" s="15"/>
      <c r="D915" s="188" t="s">
        <v>195</v>
      </c>
      <c r="E915" s="204" t="s">
        <v>1</v>
      </c>
      <c r="F915" s="205" t="s">
        <v>200</v>
      </c>
      <c r="G915" s="15"/>
      <c r="H915" s="206">
        <v>43.829999999999998</v>
      </c>
      <c r="I915" s="207"/>
      <c r="J915" s="15"/>
      <c r="K915" s="15"/>
      <c r="L915" s="203"/>
      <c r="M915" s="208"/>
      <c r="N915" s="209"/>
      <c r="O915" s="209"/>
      <c r="P915" s="209"/>
      <c r="Q915" s="209"/>
      <c r="R915" s="209"/>
      <c r="S915" s="209"/>
      <c r="T915" s="210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04" t="s">
        <v>195</v>
      </c>
      <c r="AU915" s="204" t="s">
        <v>82</v>
      </c>
      <c r="AV915" s="15" t="s">
        <v>104</v>
      </c>
      <c r="AW915" s="15" t="s">
        <v>30</v>
      </c>
      <c r="AX915" s="15" t="s">
        <v>80</v>
      </c>
      <c r="AY915" s="204" t="s">
        <v>189</v>
      </c>
    </row>
    <row r="916" s="2" customFormat="1" ht="49.05" customHeight="1">
      <c r="A916" s="38"/>
      <c r="B916" s="172"/>
      <c r="C916" s="173" t="s">
        <v>793</v>
      </c>
      <c r="D916" s="173" t="s">
        <v>191</v>
      </c>
      <c r="E916" s="174" t="s">
        <v>1259</v>
      </c>
      <c r="F916" s="175" t="s">
        <v>1260</v>
      </c>
      <c r="G916" s="176" t="s">
        <v>1062</v>
      </c>
      <c r="H916" s="230"/>
      <c r="I916" s="178"/>
      <c r="J916" s="179">
        <f>ROUND(I916*H916,2)</f>
        <v>0</v>
      </c>
      <c r="K916" s="180"/>
      <c r="L916" s="39"/>
      <c r="M916" s="181" t="s">
        <v>1</v>
      </c>
      <c r="N916" s="182" t="s">
        <v>38</v>
      </c>
      <c r="O916" s="77"/>
      <c r="P916" s="183">
        <f>O916*H916</f>
        <v>0</v>
      </c>
      <c r="Q916" s="183">
        <v>0</v>
      </c>
      <c r="R916" s="183">
        <f>Q916*H916</f>
        <v>0</v>
      </c>
      <c r="S916" s="183">
        <v>0</v>
      </c>
      <c r="T916" s="184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185" t="s">
        <v>233</v>
      </c>
      <c r="AT916" s="185" t="s">
        <v>191</v>
      </c>
      <c r="AU916" s="185" t="s">
        <v>82</v>
      </c>
      <c r="AY916" s="19" t="s">
        <v>189</v>
      </c>
      <c r="BE916" s="186">
        <f>IF(N916="základní",J916,0)</f>
        <v>0</v>
      </c>
      <c r="BF916" s="186">
        <f>IF(N916="snížená",J916,0)</f>
        <v>0</v>
      </c>
      <c r="BG916" s="186">
        <f>IF(N916="zákl. přenesená",J916,0)</f>
        <v>0</v>
      </c>
      <c r="BH916" s="186">
        <f>IF(N916="sníž. přenesená",J916,0)</f>
        <v>0</v>
      </c>
      <c r="BI916" s="186">
        <f>IF(N916="nulová",J916,0)</f>
        <v>0</v>
      </c>
      <c r="BJ916" s="19" t="s">
        <v>80</v>
      </c>
      <c r="BK916" s="186">
        <f>ROUND(I916*H916,2)</f>
        <v>0</v>
      </c>
      <c r="BL916" s="19" t="s">
        <v>233</v>
      </c>
      <c r="BM916" s="185" t="s">
        <v>1261</v>
      </c>
    </row>
    <row r="917" s="12" customFormat="1" ht="22.8" customHeight="1">
      <c r="A917" s="12"/>
      <c r="B917" s="159"/>
      <c r="C917" s="12"/>
      <c r="D917" s="160" t="s">
        <v>72</v>
      </c>
      <c r="E917" s="170" t="s">
        <v>1262</v>
      </c>
      <c r="F917" s="170" t="s">
        <v>1263</v>
      </c>
      <c r="G917" s="12"/>
      <c r="H917" s="12"/>
      <c r="I917" s="162"/>
      <c r="J917" s="171">
        <f>BK917</f>
        <v>0</v>
      </c>
      <c r="K917" s="12"/>
      <c r="L917" s="159"/>
      <c r="M917" s="164"/>
      <c r="N917" s="165"/>
      <c r="O917" s="165"/>
      <c r="P917" s="166">
        <f>SUM(P918:P925)</f>
        <v>0</v>
      </c>
      <c r="Q917" s="165"/>
      <c r="R917" s="166">
        <f>SUM(R918:R925)</f>
        <v>0</v>
      </c>
      <c r="S917" s="165"/>
      <c r="T917" s="167">
        <f>SUM(T918:T925)</f>
        <v>0</v>
      </c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R917" s="160" t="s">
        <v>82</v>
      </c>
      <c r="AT917" s="168" t="s">
        <v>72</v>
      </c>
      <c r="AU917" s="168" t="s">
        <v>80</v>
      </c>
      <c r="AY917" s="160" t="s">
        <v>189</v>
      </c>
      <c r="BK917" s="169">
        <f>SUM(BK918:BK925)</f>
        <v>0</v>
      </c>
    </row>
    <row r="918" s="2" customFormat="1" ht="24.15" customHeight="1">
      <c r="A918" s="38"/>
      <c r="B918" s="172"/>
      <c r="C918" s="173" t="s">
        <v>1264</v>
      </c>
      <c r="D918" s="173" t="s">
        <v>191</v>
      </c>
      <c r="E918" s="174" t="s">
        <v>1265</v>
      </c>
      <c r="F918" s="175" t="s">
        <v>1266</v>
      </c>
      <c r="G918" s="176" t="s">
        <v>223</v>
      </c>
      <c r="H918" s="177">
        <v>7.0899999999999999</v>
      </c>
      <c r="I918" s="178"/>
      <c r="J918" s="179">
        <f>ROUND(I918*H918,2)</f>
        <v>0</v>
      </c>
      <c r="K918" s="180"/>
      <c r="L918" s="39"/>
      <c r="M918" s="181" t="s">
        <v>1</v>
      </c>
      <c r="N918" s="182" t="s">
        <v>38</v>
      </c>
      <c r="O918" s="77"/>
      <c r="P918" s="183">
        <f>O918*H918</f>
        <v>0</v>
      </c>
      <c r="Q918" s="183">
        <v>0</v>
      </c>
      <c r="R918" s="183">
        <f>Q918*H918</f>
        <v>0</v>
      </c>
      <c r="S918" s="183">
        <v>0</v>
      </c>
      <c r="T918" s="184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185" t="s">
        <v>233</v>
      </c>
      <c r="AT918" s="185" t="s">
        <v>191</v>
      </c>
      <c r="AU918" s="185" t="s">
        <v>82</v>
      </c>
      <c r="AY918" s="19" t="s">
        <v>189</v>
      </c>
      <c r="BE918" s="186">
        <f>IF(N918="základní",J918,0)</f>
        <v>0</v>
      </c>
      <c r="BF918" s="186">
        <f>IF(N918="snížená",J918,0)</f>
        <v>0</v>
      </c>
      <c r="BG918" s="186">
        <f>IF(N918="zákl. přenesená",J918,0)</f>
        <v>0</v>
      </c>
      <c r="BH918" s="186">
        <f>IF(N918="sníž. přenesená",J918,0)</f>
        <v>0</v>
      </c>
      <c r="BI918" s="186">
        <f>IF(N918="nulová",J918,0)</f>
        <v>0</v>
      </c>
      <c r="BJ918" s="19" t="s">
        <v>80</v>
      </c>
      <c r="BK918" s="186">
        <f>ROUND(I918*H918,2)</f>
        <v>0</v>
      </c>
      <c r="BL918" s="19" t="s">
        <v>233</v>
      </c>
      <c r="BM918" s="185" t="s">
        <v>1267</v>
      </c>
    </row>
    <row r="919" s="14" customFormat="1">
      <c r="A919" s="14"/>
      <c r="B919" s="195"/>
      <c r="C919" s="14"/>
      <c r="D919" s="188" t="s">
        <v>195</v>
      </c>
      <c r="E919" s="196" t="s">
        <v>1</v>
      </c>
      <c r="F919" s="197" t="s">
        <v>1268</v>
      </c>
      <c r="G919" s="14"/>
      <c r="H919" s="198">
        <v>7.0899999999999999</v>
      </c>
      <c r="I919" s="199"/>
      <c r="J919" s="14"/>
      <c r="K919" s="14"/>
      <c r="L919" s="195"/>
      <c r="M919" s="200"/>
      <c r="N919" s="201"/>
      <c r="O919" s="201"/>
      <c r="P919" s="201"/>
      <c r="Q919" s="201"/>
      <c r="R919" s="201"/>
      <c r="S919" s="201"/>
      <c r="T919" s="202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196" t="s">
        <v>195</v>
      </c>
      <c r="AU919" s="196" t="s">
        <v>82</v>
      </c>
      <c r="AV919" s="14" t="s">
        <v>82</v>
      </c>
      <c r="AW919" s="14" t="s">
        <v>30</v>
      </c>
      <c r="AX919" s="14" t="s">
        <v>73</v>
      </c>
      <c r="AY919" s="196" t="s">
        <v>189</v>
      </c>
    </row>
    <row r="920" s="15" customFormat="1">
      <c r="A920" s="15"/>
      <c r="B920" s="203"/>
      <c r="C920" s="15"/>
      <c r="D920" s="188" t="s">
        <v>195</v>
      </c>
      <c r="E920" s="204" t="s">
        <v>1</v>
      </c>
      <c r="F920" s="205" t="s">
        <v>200</v>
      </c>
      <c r="G920" s="15"/>
      <c r="H920" s="206">
        <v>7.0899999999999999</v>
      </c>
      <c r="I920" s="207"/>
      <c r="J920" s="15"/>
      <c r="K920" s="15"/>
      <c r="L920" s="203"/>
      <c r="M920" s="208"/>
      <c r="N920" s="209"/>
      <c r="O920" s="209"/>
      <c r="P920" s="209"/>
      <c r="Q920" s="209"/>
      <c r="R920" s="209"/>
      <c r="S920" s="209"/>
      <c r="T920" s="210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04" t="s">
        <v>195</v>
      </c>
      <c r="AU920" s="204" t="s">
        <v>82</v>
      </c>
      <c r="AV920" s="15" t="s">
        <v>104</v>
      </c>
      <c r="AW920" s="15" t="s">
        <v>30</v>
      </c>
      <c r="AX920" s="15" t="s">
        <v>80</v>
      </c>
      <c r="AY920" s="204" t="s">
        <v>189</v>
      </c>
    </row>
    <row r="921" s="2" customFormat="1" ht="24.15" customHeight="1">
      <c r="A921" s="38"/>
      <c r="B921" s="172"/>
      <c r="C921" s="173" t="s">
        <v>798</v>
      </c>
      <c r="D921" s="173" t="s">
        <v>191</v>
      </c>
      <c r="E921" s="174" t="s">
        <v>1269</v>
      </c>
      <c r="F921" s="175" t="s">
        <v>1270</v>
      </c>
      <c r="G921" s="176" t="s">
        <v>223</v>
      </c>
      <c r="H921" s="177">
        <v>2.1760000000000002</v>
      </c>
      <c r="I921" s="178"/>
      <c r="J921" s="179">
        <f>ROUND(I921*H921,2)</f>
        <v>0</v>
      </c>
      <c r="K921" s="180"/>
      <c r="L921" s="39"/>
      <c r="M921" s="181" t="s">
        <v>1</v>
      </c>
      <c r="N921" s="182" t="s">
        <v>38</v>
      </c>
      <c r="O921" s="77"/>
      <c r="P921" s="183">
        <f>O921*H921</f>
        <v>0</v>
      </c>
      <c r="Q921" s="183">
        <v>0</v>
      </c>
      <c r="R921" s="183">
        <f>Q921*H921</f>
        <v>0</v>
      </c>
      <c r="S921" s="183">
        <v>0</v>
      </c>
      <c r="T921" s="184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185" t="s">
        <v>233</v>
      </c>
      <c r="AT921" s="185" t="s">
        <v>191</v>
      </c>
      <c r="AU921" s="185" t="s">
        <v>82</v>
      </c>
      <c r="AY921" s="19" t="s">
        <v>189</v>
      </c>
      <c r="BE921" s="186">
        <f>IF(N921="základní",J921,0)</f>
        <v>0</v>
      </c>
      <c r="BF921" s="186">
        <f>IF(N921="snížená",J921,0)</f>
        <v>0</v>
      </c>
      <c r="BG921" s="186">
        <f>IF(N921="zákl. přenesená",J921,0)</f>
        <v>0</v>
      </c>
      <c r="BH921" s="186">
        <f>IF(N921="sníž. přenesená",J921,0)</f>
        <v>0</v>
      </c>
      <c r="BI921" s="186">
        <f>IF(N921="nulová",J921,0)</f>
        <v>0</v>
      </c>
      <c r="BJ921" s="19" t="s">
        <v>80</v>
      </c>
      <c r="BK921" s="186">
        <f>ROUND(I921*H921,2)</f>
        <v>0</v>
      </c>
      <c r="BL921" s="19" t="s">
        <v>233</v>
      </c>
      <c r="BM921" s="185" t="s">
        <v>1271</v>
      </c>
    </row>
    <row r="922" s="14" customFormat="1">
      <c r="A922" s="14"/>
      <c r="B922" s="195"/>
      <c r="C922" s="14"/>
      <c r="D922" s="188" t="s">
        <v>195</v>
      </c>
      <c r="E922" s="196" t="s">
        <v>1</v>
      </c>
      <c r="F922" s="197" t="s">
        <v>1272</v>
      </c>
      <c r="G922" s="14"/>
      <c r="H922" s="198">
        <v>2.1760000000000002</v>
      </c>
      <c r="I922" s="199"/>
      <c r="J922" s="14"/>
      <c r="K922" s="14"/>
      <c r="L922" s="195"/>
      <c r="M922" s="200"/>
      <c r="N922" s="201"/>
      <c r="O922" s="201"/>
      <c r="P922" s="201"/>
      <c r="Q922" s="201"/>
      <c r="R922" s="201"/>
      <c r="S922" s="201"/>
      <c r="T922" s="202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196" t="s">
        <v>195</v>
      </c>
      <c r="AU922" s="196" t="s">
        <v>82</v>
      </c>
      <c r="AV922" s="14" t="s">
        <v>82</v>
      </c>
      <c r="AW922" s="14" t="s">
        <v>30</v>
      </c>
      <c r="AX922" s="14" t="s">
        <v>73</v>
      </c>
      <c r="AY922" s="196" t="s">
        <v>189</v>
      </c>
    </row>
    <row r="923" s="15" customFormat="1">
      <c r="A923" s="15"/>
      <c r="B923" s="203"/>
      <c r="C923" s="15"/>
      <c r="D923" s="188" t="s">
        <v>195</v>
      </c>
      <c r="E923" s="204" t="s">
        <v>1</v>
      </c>
      <c r="F923" s="205" t="s">
        <v>200</v>
      </c>
      <c r="G923" s="15"/>
      <c r="H923" s="206">
        <v>2.1760000000000002</v>
      </c>
      <c r="I923" s="207"/>
      <c r="J923" s="15"/>
      <c r="K923" s="15"/>
      <c r="L923" s="203"/>
      <c r="M923" s="208"/>
      <c r="N923" s="209"/>
      <c r="O923" s="209"/>
      <c r="P923" s="209"/>
      <c r="Q923" s="209"/>
      <c r="R923" s="209"/>
      <c r="S923" s="209"/>
      <c r="T923" s="210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T923" s="204" t="s">
        <v>195</v>
      </c>
      <c r="AU923" s="204" t="s">
        <v>82</v>
      </c>
      <c r="AV923" s="15" t="s">
        <v>104</v>
      </c>
      <c r="AW923" s="15" t="s">
        <v>30</v>
      </c>
      <c r="AX923" s="15" t="s">
        <v>80</v>
      </c>
      <c r="AY923" s="204" t="s">
        <v>189</v>
      </c>
    </row>
    <row r="924" s="2" customFormat="1" ht="24.15" customHeight="1">
      <c r="A924" s="38"/>
      <c r="B924" s="172"/>
      <c r="C924" s="219" t="s">
        <v>1273</v>
      </c>
      <c r="D924" s="219" t="s">
        <v>874</v>
      </c>
      <c r="E924" s="220" t="s">
        <v>1274</v>
      </c>
      <c r="F924" s="221" t="s">
        <v>1275</v>
      </c>
      <c r="G924" s="222" t="s">
        <v>223</v>
      </c>
      <c r="H924" s="223">
        <v>9.7289999999999992</v>
      </c>
      <c r="I924" s="224"/>
      <c r="J924" s="225">
        <f>ROUND(I924*H924,2)</f>
        <v>0</v>
      </c>
      <c r="K924" s="226"/>
      <c r="L924" s="227"/>
      <c r="M924" s="228" t="s">
        <v>1</v>
      </c>
      <c r="N924" s="229" t="s">
        <v>38</v>
      </c>
      <c r="O924" s="77"/>
      <c r="P924" s="183">
        <f>O924*H924</f>
        <v>0</v>
      </c>
      <c r="Q924" s="183">
        <v>0</v>
      </c>
      <c r="R924" s="183">
        <f>Q924*H924</f>
        <v>0</v>
      </c>
      <c r="S924" s="183">
        <v>0</v>
      </c>
      <c r="T924" s="184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185" t="s">
        <v>281</v>
      </c>
      <c r="AT924" s="185" t="s">
        <v>874</v>
      </c>
      <c r="AU924" s="185" t="s">
        <v>82</v>
      </c>
      <c r="AY924" s="19" t="s">
        <v>189</v>
      </c>
      <c r="BE924" s="186">
        <f>IF(N924="základní",J924,0)</f>
        <v>0</v>
      </c>
      <c r="BF924" s="186">
        <f>IF(N924="snížená",J924,0)</f>
        <v>0</v>
      </c>
      <c r="BG924" s="186">
        <f>IF(N924="zákl. přenesená",J924,0)</f>
        <v>0</v>
      </c>
      <c r="BH924" s="186">
        <f>IF(N924="sníž. přenesená",J924,0)</f>
        <v>0</v>
      </c>
      <c r="BI924" s="186">
        <f>IF(N924="nulová",J924,0)</f>
        <v>0</v>
      </c>
      <c r="BJ924" s="19" t="s">
        <v>80</v>
      </c>
      <c r="BK924" s="186">
        <f>ROUND(I924*H924,2)</f>
        <v>0</v>
      </c>
      <c r="BL924" s="19" t="s">
        <v>233</v>
      </c>
      <c r="BM924" s="185" t="s">
        <v>1276</v>
      </c>
    </row>
    <row r="925" s="2" customFormat="1" ht="49.05" customHeight="1">
      <c r="A925" s="38"/>
      <c r="B925" s="172"/>
      <c r="C925" s="173" t="s">
        <v>802</v>
      </c>
      <c r="D925" s="173" t="s">
        <v>191</v>
      </c>
      <c r="E925" s="174" t="s">
        <v>1277</v>
      </c>
      <c r="F925" s="175" t="s">
        <v>1278</v>
      </c>
      <c r="G925" s="176" t="s">
        <v>1062</v>
      </c>
      <c r="H925" s="230"/>
      <c r="I925" s="178"/>
      <c r="J925" s="179">
        <f>ROUND(I925*H925,2)</f>
        <v>0</v>
      </c>
      <c r="K925" s="180"/>
      <c r="L925" s="39"/>
      <c r="M925" s="181" t="s">
        <v>1</v>
      </c>
      <c r="N925" s="182" t="s">
        <v>38</v>
      </c>
      <c r="O925" s="77"/>
      <c r="P925" s="183">
        <f>O925*H925</f>
        <v>0</v>
      </c>
      <c r="Q925" s="183">
        <v>0</v>
      </c>
      <c r="R925" s="183">
        <f>Q925*H925</f>
        <v>0</v>
      </c>
      <c r="S925" s="183">
        <v>0</v>
      </c>
      <c r="T925" s="184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185" t="s">
        <v>233</v>
      </c>
      <c r="AT925" s="185" t="s">
        <v>191</v>
      </c>
      <c r="AU925" s="185" t="s">
        <v>82</v>
      </c>
      <c r="AY925" s="19" t="s">
        <v>189</v>
      </c>
      <c r="BE925" s="186">
        <f>IF(N925="základní",J925,0)</f>
        <v>0</v>
      </c>
      <c r="BF925" s="186">
        <f>IF(N925="snížená",J925,0)</f>
        <v>0</v>
      </c>
      <c r="BG925" s="186">
        <f>IF(N925="zákl. přenesená",J925,0)</f>
        <v>0</v>
      </c>
      <c r="BH925" s="186">
        <f>IF(N925="sníž. přenesená",J925,0)</f>
        <v>0</v>
      </c>
      <c r="BI925" s="186">
        <f>IF(N925="nulová",J925,0)</f>
        <v>0</v>
      </c>
      <c r="BJ925" s="19" t="s">
        <v>80</v>
      </c>
      <c r="BK925" s="186">
        <f>ROUND(I925*H925,2)</f>
        <v>0</v>
      </c>
      <c r="BL925" s="19" t="s">
        <v>233</v>
      </c>
      <c r="BM925" s="185" t="s">
        <v>1279</v>
      </c>
    </row>
    <row r="926" s="12" customFormat="1" ht="22.8" customHeight="1">
      <c r="A926" s="12"/>
      <c r="B926" s="159"/>
      <c r="C926" s="12"/>
      <c r="D926" s="160" t="s">
        <v>72</v>
      </c>
      <c r="E926" s="170" t="s">
        <v>1280</v>
      </c>
      <c r="F926" s="170" t="s">
        <v>1281</v>
      </c>
      <c r="G926" s="12"/>
      <c r="H926" s="12"/>
      <c r="I926" s="162"/>
      <c r="J926" s="171">
        <f>BK926</f>
        <v>0</v>
      </c>
      <c r="K926" s="12"/>
      <c r="L926" s="159"/>
      <c r="M926" s="164"/>
      <c r="N926" s="165"/>
      <c r="O926" s="165"/>
      <c r="P926" s="166">
        <f>P927</f>
        <v>0</v>
      </c>
      <c r="Q926" s="165"/>
      <c r="R926" s="166">
        <f>R927</f>
        <v>0</v>
      </c>
      <c r="S926" s="165"/>
      <c r="T926" s="167">
        <f>T927</f>
        <v>0</v>
      </c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R926" s="160" t="s">
        <v>82</v>
      </c>
      <c r="AT926" s="168" t="s">
        <v>72</v>
      </c>
      <c r="AU926" s="168" t="s">
        <v>80</v>
      </c>
      <c r="AY926" s="160" t="s">
        <v>189</v>
      </c>
      <c r="BK926" s="169">
        <f>BK927</f>
        <v>0</v>
      </c>
    </row>
    <row r="927" s="2" customFormat="1" ht="24.15" customHeight="1">
      <c r="A927" s="38"/>
      <c r="B927" s="172"/>
      <c r="C927" s="173" t="s">
        <v>1282</v>
      </c>
      <c r="D927" s="173" t="s">
        <v>191</v>
      </c>
      <c r="E927" s="174" t="s">
        <v>1280</v>
      </c>
      <c r="F927" s="175" t="s">
        <v>1283</v>
      </c>
      <c r="G927" s="176" t="s">
        <v>1</v>
      </c>
      <c r="H927" s="177">
        <v>0</v>
      </c>
      <c r="I927" s="178"/>
      <c r="J927" s="179">
        <f>ROUND(I927*H927,2)</f>
        <v>0</v>
      </c>
      <c r="K927" s="180"/>
      <c r="L927" s="39"/>
      <c r="M927" s="181" t="s">
        <v>1</v>
      </c>
      <c r="N927" s="182" t="s">
        <v>38</v>
      </c>
      <c r="O927" s="77"/>
      <c r="P927" s="183">
        <f>O927*H927</f>
        <v>0</v>
      </c>
      <c r="Q927" s="183">
        <v>0</v>
      </c>
      <c r="R927" s="183">
        <f>Q927*H927</f>
        <v>0</v>
      </c>
      <c r="S927" s="183">
        <v>0</v>
      </c>
      <c r="T927" s="184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185" t="s">
        <v>233</v>
      </c>
      <c r="AT927" s="185" t="s">
        <v>191</v>
      </c>
      <c r="AU927" s="185" t="s">
        <v>82</v>
      </c>
      <c r="AY927" s="19" t="s">
        <v>189</v>
      </c>
      <c r="BE927" s="186">
        <f>IF(N927="základní",J927,0)</f>
        <v>0</v>
      </c>
      <c r="BF927" s="186">
        <f>IF(N927="snížená",J927,0)</f>
        <v>0</v>
      </c>
      <c r="BG927" s="186">
        <f>IF(N927="zákl. přenesená",J927,0)</f>
        <v>0</v>
      </c>
      <c r="BH927" s="186">
        <f>IF(N927="sníž. přenesená",J927,0)</f>
        <v>0</v>
      </c>
      <c r="BI927" s="186">
        <f>IF(N927="nulová",J927,0)</f>
        <v>0</v>
      </c>
      <c r="BJ927" s="19" t="s">
        <v>80</v>
      </c>
      <c r="BK927" s="186">
        <f>ROUND(I927*H927,2)</f>
        <v>0</v>
      </c>
      <c r="BL927" s="19" t="s">
        <v>233</v>
      </c>
      <c r="BM927" s="185" t="s">
        <v>1284</v>
      </c>
    </row>
    <row r="928" s="12" customFormat="1" ht="22.8" customHeight="1">
      <c r="A928" s="12"/>
      <c r="B928" s="159"/>
      <c r="C928" s="12"/>
      <c r="D928" s="160" t="s">
        <v>72</v>
      </c>
      <c r="E928" s="170" t="s">
        <v>1285</v>
      </c>
      <c r="F928" s="170" t="s">
        <v>1286</v>
      </c>
      <c r="G928" s="12"/>
      <c r="H928" s="12"/>
      <c r="I928" s="162"/>
      <c r="J928" s="171">
        <f>BK928</f>
        <v>0</v>
      </c>
      <c r="K928" s="12"/>
      <c r="L928" s="159"/>
      <c r="M928" s="164"/>
      <c r="N928" s="165"/>
      <c r="O928" s="165"/>
      <c r="P928" s="166">
        <f>SUM(P929:P981)</f>
        <v>0</v>
      </c>
      <c r="Q928" s="165"/>
      <c r="R928" s="166">
        <f>SUM(R929:R981)</f>
        <v>0</v>
      </c>
      <c r="S928" s="165"/>
      <c r="T928" s="167">
        <f>SUM(T929:T981)</f>
        <v>0</v>
      </c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R928" s="160" t="s">
        <v>82</v>
      </c>
      <c r="AT928" s="168" t="s">
        <v>72</v>
      </c>
      <c r="AU928" s="168" t="s">
        <v>80</v>
      </c>
      <c r="AY928" s="160" t="s">
        <v>189</v>
      </c>
      <c r="BK928" s="169">
        <f>SUM(BK929:BK981)</f>
        <v>0</v>
      </c>
    </row>
    <row r="929" s="2" customFormat="1" ht="37.8" customHeight="1">
      <c r="A929" s="38"/>
      <c r="B929" s="172"/>
      <c r="C929" s="173" t="s">
        <v>808</v>
      </c>
      <c r="D929" s="173" t="s">
        <v>191</v>
      </c>
      <c r="E929" s="174" t="s">
        <v>1287</v>
      </c>
      <c r="F929" s="175" t="s">
        <v>1288</v>
      </c>
      <c r="G929" s="176" t="s">
        <v>553</v>
      </c>
      <c r="H929" s="177">
        <v>1</v>
      </c>
      <c r="I929" s="178"/>
      <c r="J929" s="179">
        <f>ROUND(I929*H929,2)</f>
        <v>0</v>
      </c>
      <c r="K929" s="180"/>
      <c r="L929" s="39"/>
      <c r="M929" s="181" t="s">
        <v>1</v>
      </c>
      <c r="N929" s="182" t="s">
        <v>38</v>
      </c>
      <c r="O929" s="77"/>
      <c r="P929" s="183">
        <f>O929*H929</f>
        <v>0</v>
      </c>
      <c r="Q929" s="183">
        <v>0</v>
      </c>
      <c r="R929" s="183">
        <f>Q929*H929</f>
        <v>0</v>
      </c>
      <c r="S929" s="183">
        <v>0</v>
      </c>
      <c r="T929" s="184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185" t="s">
        <v>233</v>
      </c>
      <c r="AT929" s="185" t="s">
        <v>191</v>
      </c>
      <c r="AU929" s="185" t="s">
        <v>82</v>
      </c>
      <c r="AY929" s="19" t="s">
        <v>189</v>
      </c>
      <c r="BE929" s="186">
        <f>IF(N929="základní",J929,0)</f>
        <v>0</v>
      </c>
      <c r="BF929" s="186">
        <f>IF(N929="snížená",J929,0)</f>
        <v>0</v>
      </c>
      <c r="BG929" s="186">
        <f>IF(N929="zákl. přenesená",J929,0)</f>
        <v>0</v>
      </c>
      <c r="BH929" s="186">
        <f>IF(N929="sníž. přenesená",J929,0)</f>
        <v>0</v>
      </c>
      <c r="BI929" s="186">
        <f>IF(N929="nulová",J929,0)</f>
        <v>0</v>
      </c>
      <c r="BJ929" s="19" t="s">
        <v>80</v>
      </c>
      <c r="BK929" s="186">
        <f>ROUND(I929*H929,2)</f>
        <v>0</v>
      </c>
      <c r="BL929" s="19" t="s">
        <v>233</v>
      </c>
      <c r="BM929" s="185" t="s">
        <v>1289</v>
      </c>
    </row>
    <row r="930" s="2" customFormat="1" ht="37.8" customHeight="1">
      <c r="A930" s="38"/>
      <c r="B930" s="172"/>
      <c r="C930" s="173" t="s">
        <v>1290</v>
      </c>
      <c r="D930" s="173" t="s">
        <v>191</v>
      </c>
      <c r="E930" s="174" t="s">
        <v>1291</v>
      </c>
      <c r="F930" s="175" t="s">
        <v>1292</v>
      </c>
      <c r="G930" s="176" t="s">
        <v>553</v>
      </c>
      <c r="H930" s="177">
        <v>1</v>
      </c>
      <c r="I930" s="178"/>
      <c r="J930" s="179">
        <f>ROUND(I930*H930,2)</f>
        <v>0</v>
      </c>
      <c r="K930" s="180"/>
      <c r="L930" s="39"/>
      <c r="M930" s="181" t="s">
        <v>1</v>
      </c>
      <c r="N930" s="182" t="s">
        <v>38</v>
      </c>
      <c r="O930" s="77"/>
      <c r="P930" s="183">
        <f>O930*H930</f>
        <v>0</v>
      </c>
      <c r="Q930" s="183">
        <v>0</v>
      </c>
      <c r="R930" s="183">
        <f>Q930*H930</f>
        <v>0</v>
      </c>
      <c r="S930" s="183">
        <v>0</v>
      </c>
      <c r="T930" s="184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185" t="s">
        <v>233</v>
      </c>
      <c r="AT930" s="185" t="s">
        <v>191</v>
      </c>
      <c r="AU930" s="185" t="s">
        <v>82</v>
      </c>
      <c r="AY930" s="19" t="s">
        <v>189</v>
      </c>
      <c r="BE930" s="186">
        <f>IF(N930="základní",J930,0)</f>
        <v>0</v>
      </c>
      <c r="BF930" s="186">
        <f>IF(N930="snížená",J930,0)</f>
        <v>0</v>
      </c>
      <c r="BG930" s="186">
        <f>IF(N930="zákl. přenesená",J930,0)</f>
        <v>0</v>
      </c>
      <c r="BH930" s="186">
        <f>IF(N930="sníž. přenesená",J930,0)</f>
        <v>0</v>
      </c>
      <c r="BI930" s="186">
        <f>IF(N930="nulová",J930,0)</f>
        <v>0</v>
      </c>
      <c r="BJ930" s="19" t="s">
        <v>80</v>
      </c>
      <c r="BK930" s="186">
        <f>ROUND(I930*H930,2)</f>
        <v>0</v>
      </c>
      <c r="BL930" s="19" t="s">
        <v>233</v>
      </c>
      <c r="BM930" s="185" t="s">
        <v>1293</v>
      </c>
    </row>
    <row r="931" s="2" customFormat="1" ht="37.8" customHeight="1">
      <c r="A931" s="38"/>
      <c r="B931" s="172"/>
      <c r="C931" s="173" t="s">
        <v>813</v>
      </c>
      <c r="D931" s="173" t="s">
        <v>191</v>
      </c>
      <c r="E931" s="174" t="s">
        <v>1294</v>
      </c>
      <c r="F931" s="175" t="s">
        <v>1295</v>
      </c>
      <c r="G931" s="176" t="s">
        <v>553</v>
      </c>
      <c r="H931" s="177">
        <v>1</v>
      </c>
      <c r="I931" s="178"/>
      <c r="J931" s="179">
        <f>ROUND(I931*H931,2)</f>
        <v>0</v>
      </c>
      <c r="K931" s="180"/>
      <c r="L931" s="39"/>
      <c r="M931" s="181" t="s">
        <v>1</v>
      </c>
      <c r="N931" s="182" t="s">
        <v>38</v>
      </c>
      <c r="O931" s="77"/>
      <c r="P931" s="183">
        <f>O931*H931</f>
        <v>0</v>
      </c>
      <c r="Q931" s="183">
        <v>0</v>
      </c>
      <c r="R931" s="183">
        <f>Q931*H931</f>
        <v>0</v>
      </c>
      <c r="S931" s="183">
        <v>0</v>
      </c>
      <c r="T931" s="184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185" t="s">
        <v>233</v>
      </c>
      <c r="AT931" s="185" t="s">
        <v>191</v>
      </c>
      <c r="AU931" s="185" t="s">
        <v>82</v>
      </c>
      <c r="AY931" s="19" t="s">
        <v>189</v>
      </c>
      <c r="BE931" s="186">
        <f>IF(N931="základní",J931,0)</f>
        <v>0</v>
      </c>
      <c r="BF931" s="186">
        <f>IF(N931="snížená",J931,0)</f>
        <v>0</v>
      </c>
      <c r="BG931" s="186">
        <f>IF(N931="zákl. přenesená",J931,0)</f>
        <v>0</v>
      </c>
      <c r="BH931" s="186">
        <f>IF(N931="sníž. přenesená",J931,0)</f>
        <v>0</v>
      </c>
      <c r="BI931" s="186">
        <f>IF(N931="nulová",J931,0)</f>
        <v>0</v>
      </c>
      <c r="BJ931" s="19" t="s">
        <v>80</v>
      </c>
      <c r="BK931" s="186">
        <f>ROUND(I931*H931,2)</f>
        <v>0</v>
      </c>
      <c r="BL931" s="19" t="s">
        <v>233</v>
      </c>
      <c r="BM931" s="185" t="s">
        <v>1296</v>
      </c>
    </row>
    <row r="932" s="2" customFormat="1" ht="37.8" customHeight="1">
      <c r="A932" s="38"/>
      <c r="B932" s="172"/>
      <c r="C932" s="173" t="s">
        <v>1297</v>
      </c>
      <c r="D932" s="173" t="s">
        <v>191</v>
      </c>
      <c r="E932" s="174" t="s">
        <v>1298</v>
      </c>
      <c r="F932" s="175" t="s">
        <v>1299</v>
      </c>
      <c r="G932" s="176" t="s">
        <v>553</v>
      </c>
      <c r="H932" s="177">
        <v>1</v>
      </c>
      <c r="I932" s="178"/>
      <c r="J932" s="179">
        <f>ROUND(I932*H932,2)</f>
        <v>0</v>
      </c>
      <c r="K932" s="180"/>
      <c r="L932" s="39"/>
      <c r="M932" s="181" t="s">
        <v>1</v>
      </c>
      <c r="N932" s="182" t="s">
        <v>38</v>
      </c>
      <c r="O932" s="77"/>
      <c r="P932" s="183">
        <f>O932*H932</f>
        <v>0</v>
      </c>
      <c r="Q932" s="183">
        <v>0</v>
      </c>
      <c r="R932" s="183">
        <f>Q932*H932</f>
        <v>0</v>
      </c>
      <c r="S932" s="183">
        <v>0</v>
      </c>
      <c r="T932" s="184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185" t="s">
        <v>233</v>
      </c>
      <c r="AT932" s="185" t="s">
        <v>191</v>
      </c>
      <c r="AU932" s="185" t="s">
        <v>82</v>
      </c>
      <c r="AY932" s="19" t="s">
        <v>189</v>
      </c>
      <c r="BE932" s="186">
        <f>IF(N932="základní",J932,0)</f>
        <v>0</v>
      </c>
      <c r="BF932" s="186">
        <f>IF(N932="snížená",J932,0)</f>
        <v>0</v>
      </c>
      <c r="BG932" s="186">
        <f>IF(N932="zákl. přenesená",J932,0)</f>
        <v>0</v>
      </c>
      <c r="BH932" s="186">
        <f>IF(N932="sníž. přenesená",J932,0)</f>
        <v>0</v>
      </c>
      <c r="BI932" s="186">
        <f>IF(N932="nulová",J932,0)</f>
        <v>0</v>
      </c>
      <c r="BJ932" s="19" t="s">
        <v>80</v>
      </c>
      <c r="BK932" s="186">
        <f>ROUND(I932*H932,2)</f>
        <v>0</v>
      </c>
      <c r="BL932" s="19" t="s">
        <v>233</v>
      </c>
      <c r="BM932" s="185" t="s">
        <v>1300</v>
      </c>
    </row>
    <row r="933" s="2" customFormat="1" ht="37.8" customHeight="1">
      <c r="A933" s="38"/>
      <c r="B933" s="172"/>
      <c r="C933" s="173" t="s">
        <v>817</v>
      </c>
      <c r="D933" s="173" t="s">
        <v>191</v>
      </c>
      <c r="E933" s="174" t="s">
        <v>1301</v>
      </c>
      <c r="F933" s="175" t="s">
        <v>1302</v>
      </c>
      <c r="G933" s="176" t="s">
        <v>553</v>
      </c>
      <c r="H933" s="177">
        <v>1</v>
      </c>
      <c r="I933" s="178"/>
      <c r="J933" s="179">
        <f>ROUND(I933*H933,2)</f>
        <v>0</v>
      </c>
      <c r="K933" s="180"/>
      <c r="L933" s="39"/>
      <c r="M933" s="181" t="s">
        <v>1</v>
      </c>
      <c r="N933" s="182" t="s">
        <v>38</v>
      </c>
      <c r="O933" s="77"/>
      <c r="P933" s="183">
        <f>O933*H933</f>
        <v>0</v>
      </c>
      <c r="Q933" s="183">
        <v>0</v>
      </c>
      <c r="R933" s="183">
        <f>Q933*H933</f>
        <v>0</v>
      </c>
      <c r="S933" s="183">
        <v>0</v>
      </c>
      <c r="T933" s="184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185" t="s">
        <v>233</v>
      </c>
      <c r="AT933" s="185" t="s">
        <v>191</v>
      </c>
      <c r="AU933" s="185" t="s">
        <v>82</v>
      </c>
      <c r="AY933" s="19" t="s">
        <v>189</v>
      </c>
      <c r="BE933" s="186">
        <f>IF(N933="základní",J933,0)</f>
        <v>0</v>
      </c>
      <c r="BF933" s="186">
        <f>IF(N933="snížená",J933,0)</f>
        <v>0</v>
      </c>
      <c r="BG933" s="186">
        <f>IF(N933="zákl. přenesená",J933,0)</f>
        <v>0</v>
      </c>
      <c r="BH933" s="186">
        <f>IF(N933="sníž. přenesená",J933,0)</f>
        <v>0</v>
      </c>
      <c r="BI933" s="186">
        <f>IF(N933="nulová",J933,0)</f>
        <v>0</v>
      </c>
      <c r="BJ933" s="19" t="s">
        <v>80</v>
      </c>
      <c r="BK933" s="186">
        <f>ROUND(I933*H933,2)</f>
        <v>0</v>
      </c>
      <c r="BL933" s="19" t="s">
        <v>233</v>
      </c>
      <c r="BM933" s="185" t="s">
        <v>1303</v>
      </c>
    </row>
    <row r="934" s="2" customFormat="1" ht="37.8" customHeight="1">
      <c r="A934" s="38"/>
      <c r="B934" s="172"/>
      <c r="C934" s="173" t="s">
        <v>1304</v>
      </c>
      <c r="D934" s="173" t="s">
        <v>191</v>
      </c>
      <c r="E934" s="174" t="s">
        <v>1305</v>
      </c>
      <c r="F934" s="175" t="s">
        <v>1306</v>
      </c>
      <c r="G934" s="176" t="s">
        <v>553</v>
      </c>
      <c r="H934" s="177">
        <v>1</v>
      </c>
      <c r="I934" s="178"/>
      <c r="J934" s="179">
        <f>ROUND(I934*H934,2)</f>
        <v>0</v>
      </c>
      <c r="K934" s="180"/>
      <c r="L934" s="39"/>
      <c r="M934" s="181" t="s">
        <v>1</v>
      </c>
      <c r="N934" s="182" t="s">
        <v>38</v>
      </c>
      <c r="O934" s="77"/>
      <c r="P934" s="183">
        <f>O934*H934</f>
        <v>0</v>
      </c>
      <c r="Q934" s="183">
        <v>0</v>
      </c>
      <c r="R934" s="183">
        <f>Q934*H934</f>
        <v>0</v>
      </c>
      <c r="S934" s="183">
        <v>0</v>
      </c>
      <c r="T934" s="184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185" t="s">
        <v>233</v>
      </c>
      <c r="AT934" s="185" t="s">
        <v>191</v>
      </c>
      <c r="AU934" s="185" t="s">
        <v>82</v>
      </c>
      <c r="AY934" s="19" t="s">
        <v>189</v>
      </c>
      <c r="BE934" s="186">
        <f>IF(N934="základní",J934,0)</f>
        <v>0</v>
      </c>
      <c r="BF934" s="186">
        <f>IF(N934="snížená",J934,0)</f>
        <v>0</v>
      </c>
      <c r="BG934" s="186">
        <f>IF(N934="zákl. přenesená",J934,0)</f>
        <v>0</v>
      </c>
      <c r="BH934" s="186">
        <f>IF(N934="sníž. přenesená",J934,0)</f>
        <v>0</v>
      </c>
      <c r="BI934" s="186">
        <f>IF(N934="nulová",J934,0)</f>
        <v>0</v>
      </c>
      <c r="BJ934" s="19" t="s">
        <v>80</v>
      </c>
      <c r="BK934" s="186">
        <f>ROUND(I934*H934,2)</f>
        <v>0</v>
      </c>
      <c r="BL934" s="19" t="s">
        <v>233</v>
      </c>
      <c r="BM934" s="185" t="s">
        <v>1307</v>
      </c>
    </row>
    <row r="935" s="2" customFormat="1" ht="37.8" customHeight="1">
      <c r="A935" s="38"/>
      <c r="B935" s="172"/>
      <c r="C935" s="173" t="s">
        <v>821</v>
      </c>
      <c r="D935" s="173" t="s">
        <v>191</v>
      </c>
      <c r="E935" s="174" t="s">
        <v>1308</v>
      </c>
      <c r="F935" s="175" t="s">
        <v>1309</v>
      </c>
      <c r="G935" s="176" t="s">
        <v>553</v>
      </c>
      <c r="H935" s="177">
        <v>1</v>
      </c>
      <c r="I935" s="178"/>
      <c r="J935" s="179">
        <f>ROUND(I935*H935,2)</f>
        <v>0</v>
      </c>
      <c r="K935" s="180"/>
      <c r="L935" s="39"/>
      <c r="M935" s="181" t="s">
        <v>1</v>
      </c>
      <c r="N935" s="182" t="s">
        <v>38</v>
      </c>
      <c r="O935" s="77"/>
      <c r="P935" s="183">
        <f>O935*H935</f>
        <v>0</v>
      </c>
      <c r="Q935" s="183">
        <v>0</v>
      </c>
      <c r="R935" s="183">
        <f>Q935*H935</f>
        <v>0</v>
      </c>
      <c r="S935" s="183">
        <v>0</v>
      </c>
      <c r="T935" s="184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185" t="s">
        <v>233</v>
      </c>
      <c r="AT935" s="185" t="s">
        <v>191</v>
      </c>
      <c r="AU935" s="185" t="s">
        <v>82</v>
      </c>
      <c r="AY935" s="19" t="s">
        <v>189</v>
      </c>
      <c r="BE935" s="186">
        <f>IF(N935="základní",J935,0)</f>
        <v>0</v>
      </c>
      <c r="BF935" s="186">
        <f>IF(N935="snížená",J935,0)</f>
        <v>0</v>
      </c>
      <c r="BG935" s="186">
        <f>IF(N935="zákl. přenesená",J935,0)</f>
        <v>0</v>
      </c>
      <c r="BH935" s="186">
        <f>IF(N935="sníž. přenesená",J935,0)</f>
        <v>0</v>
      </c>
      <c r="BI935" s="186">
        <f>IF(N935="nulová",J935,0)</f>
        <v>0</v>
      </c>
      <c r="BJ935" s="19" t="s">
        <v>80</v>
      </c>
      <c r="BK935" s="186">
        <f>ROUND(I935*H935,2)</f>
        <v>0</v>
      </c>
      <c r="BL935" s="19" t="s">
        <v>233</v>
      </c>
      <c r="BM935" s="185" t="s">
        <v>1310</v>
      </c>
    </row>
    <row r="936" s="2" customFormat="1" ht="37.8" customHeight="1">
      <c r="A936" s="38"/>
      <c r="B936" s="172"/>
      <c r="C936" s="173" t="s">
        <v>1311</v>
      </c>
      <c r="D936" s="173" t="s">
        <v>191</v>
      </c>
      <c r="E936" s="174" t="s">
        <v>1312</v>
      </c>
      <c r="F936" s="175" t="s">
        <v>1313</v>
      </c>
      <c r="G936" s="176" t="s">
        <v>553</v>
      </c>
      <c r="H936" s="177">
        <v>1</v>
      </c>
      <c r="I936" s="178"/>
      <c r="J936" s="179">
        <f>ROUND(I936*H936,2)</f>
        <v>0</v>
      </c>
      <c r="K936" s="180"/>
      <c r="L936" s="39"/>
      <c r="M936" s="181" t="s">
        <v>1</v>
      </c>
      <c r="N936" s="182" t="s">
        <v>38</v>
      </c>
      <c r="O936" s="77"/>
      <c r="P936" s="183">
        <f>O936*H936</f>
        <v>0</v>
      </c>
      <c r="Q936" s="183">
        <v>0</v>
      </c>
      <c r="R936" s="183">
        <f>Q936*H936</f>
        <v>0</v>
      </c>
      <c r="S936" s="183">
        <v>0</v>
      </c>
      <c r="T936" s="184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185" t="s">
        <v>233</v>
      </c>
      <c r="AT936" s="185" t="s">
        <v>191</v>
      </c>
      <c r="AU936" s="185" t="s">
        <v>82</v>
      </c>
      <c r="AY936" s="19" t="s">
        <v>189</v>
      </c>
      <c r="BE936" s="186">
        <f>IF(N936="základní",J936,0)</f>
        <v>0</v>
      </c>
      <c r="BF936" s="186">
        <f>IF(N936="snížená",J936,0)</f>
        <v>0</v>
      </c>
      <c r="BG936" s="186">
        <f>IF(N936="zákl. přenesená",J936,0)</f>
        <v>0</v>
      </c>
      <c r="BH936" s="186">
        <f>IF(N936="sníž. přenesená",J936,0)</f>
        <v>0</v>
      </c>
      <c r="BI936" s="186">
        <f>IF(N936="nulová",J936,0)</f>
        <v>0</v>
      </c>
      <c r="BJ936" s="19" t="s">
        <v>80</v>
      </c>
      <c r="BK936" s="186">
        <f>ROUND(I936*H936,2)</f>
        <v>0</v>
      </c>
      <c r="BL936" s="19" t="s">
        <v>233</v>
      </c>
      <c r="BM936" s="185" t="s">
        <v>1314</v>
      </c>
    </row>
    <row r="937" s="2" customFormat="1" ht="37.8" customHeight="1">
      <c r="A937" s="38"/>
      <c r="B937" s="172"/>
      <c r="C937" s="173" t="s">
        <v>824</v>
      </c>
      <c r="D937" s="173" t="s">
        <v>191</v>
      </c>
      <c r="E937" s="174" t="s">
        <v>1315</v>
      </c>
      <c r="F937" s="175" t="s">
        <v>1316</v>
      </c>
      <c r="G937" s="176" t="s">
        <v>553</v>
      </c>
      <c r="H937" s="177">
        <v>1</v>
      </c>
      <c r="I937" s="178"/>
      <c r="J937" s="179">
        <f>ROUND(I937*H937,2)</f>
        <v>0</v>
      </c>
      <c r="K937" s="180"/>
      <c r="L937" s="39"/>
      <c r="M937" s="181" t="s">
        <v>1</v>
      </c>
      <c r="N937" s="182" t="s">
        <v>38</v>
      </c>
      <c r="O937" s="77"/>
      <c r="P937" s="183">
        <f>O937*H937</f>
        <v>0</v>
      </c>
      <c r="Q937" s="183">
        <v>0</v>
      </c>
      <c r="R937" s="183">
        <f>Q937*H937</f>
        <v>0</v>
      </c>
      <c r="S937" s="183">
        <v>0</v>
      </c>
      <c r="T937" s="184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185" t="s">
        <v>233</v>
      </c>
      <c r="AT937" s="185" t="s">
        <v>191</v>
      </c>
      <c r="AU937" s="185" t="s">
        <v>82</v>
      </c>
      <c r="AY937" s="19" t="s">
        <v>189</v>
      </c>
      <c r="BE937" s="186">
        <f>IF(N937="základní",J937,0)</f>
        <v>0</v>
      </c>
      <c r="BF937" s="186">
        <f>IF(N937="snížená",J937,0)</f>
        <v>0</v>
      </c>
      <c r="BG937" s="186">
        <f>IF(N937="zákl. přenesená",J937,0)</f>
        <v>0</v>
      </c>
      <c r="BH937" s="186">
        <f>IF(N937="sníž. přenesená",J937,0)</f>
        <v>0</v>
      </c>
      <c r="BI937" s="186">
        <f>IF(N937="nulová",J937,0)</f>
        <v>0</v>
      </c>
      <c r="BJ937" s="19" t="s">
        <v>80</v>
      </c>
      <c r="BK937" s="186">
        <f>ROUND(I937*H937,2)</f>
        <v>0</v>
      </c>
      <c r="BL937" s="19" t="s">
        <v>233</v>
      </c>
      <c r="BM937" s="185" t="s">
        <v>1317</v>
      </c>
    </row>
    <row r="938" s="2" customFormat="1" ht="37.8" customHeight="1">
      <c r="A938" s="38"/>
      <c r="B938" s="172"/>
      <c r="C938" s="173" t="s">
        <v>1318</v>
      </c>
      <c r="D938" s="173" t="s">
        <v>191</v>
      </c>
      <c r="E938" s="174" t="s">
        <v>1319</v>
      </c>
      <c r="F938" s="175" t="s">
        <v>1320</v>
      </c>
      <c r="G938" s="176" t="s">
        <v>553</v>
      </c>
      <c r="H938" s="177">
        <v>1</v>
      </c>
      <c r="I938" s="178"/>
      <c r="J938" s="179">
        <f>ROUND(I938*H938,2)</f>
        <v>0</v>
      </c>
      <c r="K938" s="180"/>
      <c r="L938" s="39"/>
      <c r="M938" s="181" t="s">
        <v>1</v>
      </c>
      <c r="N938" s="182" t="s">
        <v>38</v>
      </c>
      <c r="O938" s="77"/>
      <c r="P938" s="183">
        <f>O938*H938</f>
        <v>0</v>
      </c>
      <c r="Q938" s="183">
        <v>0</v>
      </c>
      <c r="R938" s="183">
        <f>Q938*H938</f>
        <v>0</v>
      </c>
      <c r="S938" s="183">
        <v>0</v>
      </c>
      <c r="T938" s="18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185" t="s">
        <v>233</v>
      </c>
      <c r="AT938" s="185" t="s">
        <v>191</v>
      </c>
      <c r="AU938" s="185" t="s">
        <v>82</v>
      </c>
      <c r="AY938" s="19" t="s">
        <v>189</v>
      </c>
      <c r="BE938" s="186">
        <f>IF(N938="základní",J938,0)</f>
        <v>0</v>
      </c>
      <c r="BF938" s="186">
        <f>IF(N938="snížená",J938,0)</f>
        <v>0</v>
      </c>
      <c r="BG938" s="186">
        <f>IF(N938="zákl. přenesená",J938,0)</f>
        <v>0</v>
      </c>
      <c r="BH938" s="186">
        <f>IF(N938="sníž. přenesená",J938,0)</f>
        <v>0</v>
      </c>
      <c r="BI938" s="186">
        <f>IF(N938="nulová",J938,0)</f>
        <v>0</v>
      </c>
      <c r="BJ938" s="19" t="s">
        <v>80</v>
      </c>
      <c r="BK938" s="186">
        <f>ROUND(I938*H938,2)</f>
        <v>0</v>
      </c>
      <c r="BL938" s="19" t="s">
        <v>233</v>
      </c>
      <c r="BM938" s="185" t="s">
        <v>1321</v>
      </c>
    </row>
    <row r="939" s="2" customFormat="1" ht="37.8" customHeight="1">
      <c r="A939" s="38"/>
      <c r="B939" s="172"/>
      <c r="C939" s="173" t="s">
        <v>828</v>
      </c>
      <c r="D939" s="173" t="s">
        <v>191</v>
      </c>
      <c r="E939" s="174" t="s">
        <v>1322</v>
      </c>
      <c r="F939" s="175" t="s">
        <v>1323</v>
      </c>
      <c r="G939" s="176" t="s">
        <v>553</v>
      </c>
      <c r="H939" s="177">
        <v>1</v>
      </c>
      <c r="I939" s="178"/>
      <c r="J939" s="179">
        <f>ROUND(I939*H939,2)</f>
        <v>0</v>
      </c>
      <c r="K939" s="180"/>
      <c r="L939" s="39"/>
      <c r="M939" s="181" t="s">
        <v>1</v>
      </c>
      <c r="N939" s="182" t="s">
        <v>38</v>
      </c>
      <c r="O939" s="77"/>
      <c r="P939" s="183">
        <f>O939*H939</f>
        <v>0</v>
      </c>
      <c r="Q939" s="183">
        <v>0</v>
      </c>
      <c r="R939" s="183">
        <f>Q939*H939</f>
        <v>0</v>
      </c>
      <c r="S939" s="183">
        <v>0</v>
      </c>
      <c r="T939" s="184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185" t="s">
        <v>233</v>
      </c>
      <c r="AT939" s="185" t="s">
        <v>191</v>
      </c>
      <c r="AU939" s="185" t="s">
        <v>82</v>
      </c>
      <c r="AY939" s="19" t="s">
        <v>189</v>
      </c>
      <c r="BE939" s="186">
        <f>IF(N939="základní",J939,0)</f>
        <v>0</v>
      </c>
      <c r="BF939" s="186">
        <f>IF(N939="snížená",J939,0)</f>
        <v>0</v>
      </c>
      <c r="BG939" s="186">
        <f>IF(N939="zákl. přenesená",J939,0)</f>
        <v>0</v>
      </c>
      <c r="BH939" s="186">
        <f>IF(N939="sníž. přenesená",J939,0)</f>
        <v>0</v>
      </c>
      <c r="BI939" s="186">
        <f>IF(N939="nulová",J939,0)</f>
        <v>0</v>
      </c>
      <c r="BJ939" s="19" t="s">
        <v>80</v>
      </c>
      <c r="BK939" s="186">
        <f>ROUND(I939*H939,2)</f>
        <v>0</v>
      </c>
      <c r="BL939" s="19" t="s">
        <v>233</v>
      </c>
      <c r="BM939" s="185" t="s">
        <v>1324</v>
      </c>
    </row>
    <row r="940" s="2" customFormat="1" ht="37.8" customHeight="1">
      <c r="A940" s="38"/>
      <c r="B940" s="172"/>
      <c r="C940" s="173" t="s">
        <v>1325</v>
      </c>
      <c r="D940" s="173" t="s">
        <v>191</v>
      </c>
      <c r="E940" s="174" t="s">
        <v>1326</v>
      </c>
      <c r="F940" s="175" t="s">
        <v>1327</v>
      </c>
      <c r="G940" s="176" t="s">
        <v>553</v>
      </c>
      <c r="H940" s="177">
        <v>1</v>
      </c>
      <c r="I940" s="178"/>
      <c r="J940" s="179">
        <f>ROUND(I940*H940,2)</f>
        <v>0</v>
      </c>
      <c r="K940" s="180"/>
      <c r="L940" s="39"/>
      <c r="M940" s="181" t="s">
        <v>1</v>
      </c>
      <c r="N940" s="182" t="s">
        <v>38</v>
      </c>
      <c r="O940" s="77"/>
      <c r="P940" s="183">
        <f>O940*H940</f>
        <v>0</v>
      </c>
      <c r="Q940" s="183">
        <v>0</v>
      </c>
      <c r="R940" s="183">
        <f>Q940*H940</f>
        <v>0</v>
      </c>
      <c r="S940" s="183">
        <v>0</v>
      </c>
      <c r="T940" s="184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185" t="s">
        <v>233</v>
      </c>
      <c r="AT940" s="185" t="s">
        <v>191</v>
      </c>
      <c r="AU940" s="185" t="s">
        <v>82</v>
      </c>
      <c r="AY940" s="19" t="s">
        <v>189</v>
      </c>
      <c r="BE940" s="186">
        <f>IF(N940="základní",J940,0)</f>
        <v>0</v>
      </c>
      <c r="BF940" s="186">
        <f>IF(N940="snížená",J940,0)</f>
        <v>0</v>
      </c>
      <c r="BG940" s="186">
        <f>IF(N940="zákl. přenesená",J940,0)</f>
        <v>0</v>
      </c>
      <c r="BH940" s="186">
        <f>IF(N940="sníž. přenesená",J940,0)</f>
        <v>0</v>
      </c>
      <c r="BI940" s="186">
        <f>IF(N940="nulová",J940,0)</f>
        <v>0</v>
      </c>
      <c r="BJ940" s="19" t="s">
        <v>80</v>
      </c>
      <c r="BK940" s="186">
        <f>ROUND(I940*H940,2)</f>
        <v>0</v>
      </c>
      <c r="BL940" s="19" t="s">
        <v>233</v>
      </c>
      <c r="BM940" s="185" t="s">
        <v>1328</v>
      </c>
    </row>
    <row r="941" s="2" customFormat="1" ht="37.8" customHeight="1">
      <c r="A941" s="38"/>
      <c r="B941" s="172"/>
      <c r="C941" s="173" t="s">
        <v>831</v>
      </c>
      <c r="D941" s="173" t="s">
        <v>191</v>
      </c>
      <c r="E941" s="174" t="s">
        <v>1329</v>
      </c>
      <c r="F941" s="175" t="s">
        <v>1330</v>
      </c>
      <c r="G941" s="176" t="s">
        <v>553</v>
      </c>
      <c r="H941" s="177">
        <v>1</v>
      </c>
      <c r="I941" s="178"/>
      <c r="J941" s="179">
        <f>ROUND(I941*H941,2)</f>
        <v>0</v>
      </c>
      <c r="K941" s="180"/>
      <c r="L941" s="39"/>
      <c r="M941" s="181" t="s">
        <v>1</v>
      </c>
      <c r="N941" s="182" t="s">
        <v>38</v>
      </c>
      <c r="O941" s="77"/>
      <c r="P941" s="183">
        <f>O941*H941</f>
        <v>0</v>
      </c>
      <c r="Q941" s="183">
        <v>0</v>
      </c>
      <c r="R941" s="183">
        <f>Q941*H941</f>
        <v>0</v>
      </c>
      <c r="S941" s="183">
        <v>0</v>
      </c>
      <c r="T941" s="184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185" t="s">
        <v>233</v>
      </c>
      <c r="AT941" s="185" t="s">
        <v>191</v>
      </c>
      <c r="AU941" s="185" t="s">
        <v>82</v>
      </c>
      <c r="AY941" s="19" t="s">
        <v>189</v>
      </c>
      <c r="BE941" s="186">
        <f>IF(N941="základní",J941,0)</f>
        <v>0</v>
      </c>
      <c r="BF941" s="186">
        <f>IF(N941="snížená",J941,0)</f>
        <v>0</v>
      </c>
      <c r="BG941" s="186">
        <f>IF(N941="zákl. přenesená",J941,0)</f>
        <v>0</v>
      </c>
      <c r="BH941" s="186">
        <f>IF(N941="sníž. přenesená",J941,0)</f>
        <v>0</v>
      </c>
      <c r="BI941" s="186">
        <f>IF(N941="nulová",J941,0)</f>
        <v>0</v>
      </c>
      <c r="BJ941" s="19" t="s">
        <v>80</v>
      </c>
      <c r="BK941" s="186">
        <f>ROUND(I941*H941,2)</f>
        <v>0</v>
      </c>
      <c r="BL941" s="19" t="s">
        <v>233</v>
      </c>
      <c r="BM941" s="185" t="s">
        <v>1331</v>
      </c>
    </row>
    <row r="942" s="2" customFormat="1" ht="37.8" customHeight="1">
      <c r="A942" s="38"/>
      <c r="B942" s="172"/>
      <c r="C942" s="173" t="s">
        <v>1332</v>
      </c>
      <c r="D942" s="173" t="s">
        <v>191</v>
      </c>
      <c r="E942" s="174" t="s">
        <v>1333</v>
      </c>
      <c r="F942" s="175" t="s">
        <v>1334</v>
      </c>
      <c r="G942" s="176" t="s">
        <v>553</v>
      </c>
      <c r="H942" s="177">
        <v>1</v>
      </c>
      <c r="I942" s="178"/>
      <c r="J942" s="179">
        <f>ROUND(I942*H942,2)</f>
        <v>0</v>
      </c>
      <c r="K942" s="180"/>
      <c r="L942" s="39"/>
      <c r="M942" s="181" t="s">
        <v>1</v>
      </c>
      <c r="N942" s="182" t="s">
        <v>38</v>
      </c>
      <c r="O942" s="77"/>
      <c r="P942" s="183">
        <f>O942*H942</f>
        <v>0</v>
      </c>
      <c r="Q942" s="183">
        <v>0</v>
      </c>
      <c r="R942" s="183">
        <f>Q942*H942</f>
        <v>0</v>
      </c>
      <c r="S942" s="183">
        <v>0</v>
      </c>
      <c r="T942" s="184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185" t="s">
        <v>233</v>
      </c>
      <c r="AT942" s="185" t="s">
        <v>191</v>
      </c>
      <c r="AU942" s="185" t="s">
        <v>82</v>
      </c>
      <c r="AY942" s="19" t="s">
        <v>189</v>
      </c>
      <c r="BE942" s="186">
        <f>IF(N942="základní",J942,0)</f>
        <v>0</v>
      </c>
      <c r="BF942" s="186">
        <f>IF(N942="snížená",J942,0)</f>
        <v>0</v>
      </c>
      <c r="BG942" s="186">
        <f>IF(N942="zákl. přenesená",J942,0)</f>
        <v>0</v>
      </c>
      <c r="BH942" s="186">
        <f>IF(N942="sníž. přenesená",J942,0)</f>
        <v>0</v>
      </c>
      <c r="BI942" s="186">
        <f>IF(N942="nulová",J942,0)</f>
        <v>0</v>
      </c>
      <c r="BJ942" s="19" t="s">
        <v>80</v>
      </c>
      <c r="BK942" s="186">
        <f>ROUND(I942*H942,2)</f>
        <v>0</v>
      </c>
      <c r="BL942" s="19" t="s">
        <v>233</v>
      </c>
      <c r="BM942" s="185" t="s">
        <v>1335</v>
      </c>
    </row>
    <row r="943" s="2" customFormat="1" ht="37.8" customHeight="1">
      <c r="A943" s="38"/>
      <c r="B943" s="172"/>
      <c r="C943" s="173" t="s">
        <v>836</v>
      </c>
      <c r="D943" s="173" t="s">
        <v>191</v>
      </c>
      <c r="E943" s="174" t="s">
        <v>1336</v>
      </c>
      <c r="F943" s="175" t="s">
        <v>1337</v>
      </c>
      <c r="G943" s="176" t="s">
        <v>553</v>
      </c>
      <c r="H943" s="177">
        <v>1</v>
      </c>
      <c r="I943" s="178"/>
      <c r="J943" s="179">
        <f>ROUND(I943*H943,2)</f>
        <v>0</v>
      </c>
      <c r="K943" s="180"/>
      <c r="L943" s="39"/>
      <c r="M943" s="181" t="s">
        <v>1</v>
      </c>
      <c r="N943" s="182" t="s">
        <v>38</v>
      </c>
      <c r="O943" s="77"/>
      <c r="P943" s="183">
        <f>O943*H943</f>
        <v>0</v>
      </c>
      <c r="Q943" s="183">
        <v>0</v>
      </c>
      <c r="R943" s="183">
        <f>Q943*H943</f>
        <v>0</v>
      </c>
      <c r="S943" s="183">
        <v>0</v>
      </c>
      <c r="T943" s="184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185" t="s">
        <v>233</v>
      </c>
      <c r="AT943" s="185" t="s">
        <v>191</v>
      </c>
      <c r="AU943" s="185" t="s">
        <v>82</v>
      </c>
      <c r="AY943" s="19" t="s">
        <v>189</v>
      </c>
      <c r="BE943" s="186">
        <f>IF(N943="základní",J943,0)</f>
        <v>0</v>
      </c>
      <c r="BF943" s="186">
        <f>IF(N943="snížená",J943,0)</f>
        <v>0</v>
      </c>
      <c r="BG943" s="186">
        <f>IF(N943="zákl. přenesená",J943,0)</f>
        <v>0</v>
      </c>
      <c r="BH943" s="186">
        <f>IF(N943="sníž. přenesená",J943,0)</f>
        <v>0</v>
      </c>
      <c r="BI943" s="186">
        <f>IF(N943="nulová",J943,0)</f>
        <v>0</v>
      </c>
      <c r="BJ943" s="19" t="s">
        <v>80</v>
      </c>
      <c r="BK943" s="186">
        <f>ROUND(I943*H943,2)</f>
        <v>0</v>
      </c>
      <c r="BL943" s="19" t="s">
        <v>233</v>
      </c>
      <c r="BM943" s="185" t="s">
        <v>1338</v>
      </c>
    </row>
    <row r="944" s="2" customFormat="1" ht="37.8" customHeight="1">
      <c r="A944" s="38"/>
      <c r="B944" s="172"/>
      <c r="C944" s="173" t="s">
        <v>1339</v>
      </c>
      <c r="D944" s="173" t="s">
        <v>191</v>
      </c>
      <c r="E944" s="174" t="s">
        <v>1340</v>
      </c>
      <c r="F944" s="175" t="s">
        <v>1341</v>
      </c>
      <c r="G944" s="176" t="s">
        <v>553</v>
      </c>
      <c r="H944" s="177">
        <v>1</v>
      </c>
      <c r="I944" s="178"/>
      <c r="J944" s="179">
        <f>ROUND(I944*H944,2)</f>
        <v>0</v>
      </c>
      <c r="K944" s="180"/>
      <c r="L944" s="39"/>
      <c r="M944" s="181" t="s">
        <v>1</v>
      </c>
      <c r="N944" s="182" t="s">
        <v>38</v>
      </c>
      <c r="O944" s="77"/>
      <c r="P944" s="183">
        <f>O944*H944</f>
        <v>0</v>
      </c>
      <c r="Q944" s="183">
        <v>0</v>
      </c>
      <c r="R944" s="183">
        <f>Q944*H944</f>
        <v>0</v>
      </c>
      <c r="S944" s="183">
        <v>0</v>
      </c>
      <c r="T944" s="184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185" t="s">
        <v>233</v>
      </c>
      <c r="AT944" s="185" t="s">
        <v>191</v>
      </c>
      <c r="AU944" s="185" t="s">
        <v>82</v>
      </c>
      <c r="AY944" s="19" t="s">
        <v>189</v>
      </c>
      <c r="BE944" s="186">
        <f>IF(N944="základní",J944,0)</f>
        <v>0</v>
      </c>
      <c r="BF944" s="186">
        <f>IF(N944="snížená",J944,0)</f>
        <v>0</v>
      </c>
      <c r="BG944" s="186">
        <f>IF(N944="zákl. přenesená",J944,0)</f>
        <v>0</v>
      </c>
      <c r="BH944" s="186">
        <f>IF(N944="sníž. přenesená",J944,0)</f>
        <v>0</v>
      </c>
      <c r="BI944" s="186">
        <f>IF(N944="nulová",J944,0)</f>
        <v>0</v>
      </c>
      <c r="BJ944" s="19" t="s">
        <v>80</v>
      </c>
      <c r="BK944" s="186">
        <f>ROUND(I944*H944,2)</f>
        <v>0</v>
      </c>
      <c r="BL944" s="19" t="s">
        <v>233</v>
      </c>
      <c r="BM944" s="185" t="s">
        <v>1342</v>
      </c>
    </row>
    <row r="945" s="2" customFormat="1" ht="37.8" customHeight="1">
      <c r="A945" s="38"/>
      <c r="B945" s="172"/>
      <c r="C945" s="173" t="s">
        <v>840</v>
      </c>
      <c r="D945" s="173" t="s">
        <v>191</v>
      </c>
      <c r="E945" s="174" t="s">
        <v>1343</v>
      </c>
      <c r="F945" s="175" t="s">
        <v>1344</v>
      </c>
      <c r="G945" s="176" t="s">
        <v>553</v>
      </c>
      <c r="H945" s="177">
        <v>1</v>
      </c>
      <c r="I945" s="178"/>
      <c r="J945" s="179">
        <f>ROUND(I945*H945,2)</f>
        <v>0</v>
      </c>
      <c r="K945" s="180"/>
      <c r="L945" s="39"/>
      <c r="M945" s="181" t="s">
        <v>1</v>
      </c>
      <c r="N945" s="182" t="s">
        <v>38</v>
      </c>
      <c r="O945" s="77"/>
      <c r="P945" s="183">
        <f>O945*H945</f>
        <v>0</v>
      </c>
      <c r="Q945" s="183">
        <v>0</v>
      </c>
      <c r="R945" s="183">
        <f>Q945*H945</f>
        <v>0</v>
      </c>
      <c r="S945" s="183">
        <v>0</v>
      </c>
      <c r="T945" s="184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185" t="s">
        <v>233</v>
      </c>
      <c r="AT945" s="185" t="s">
        <v>191</v>
      </c>
      <c r="AU945" s="185" t="s">
        <v>82</v>
      </c>
      <c r="AY945" s="19" t="s">
        <v>189</v>
      </c>
      <c r="BE945" s="186">
        <f>IF(N945="základní",J945,0)</f>
        <v>0</v>
      </c>
      <c r="BF945" s="186">
        <f>IF(N945="snížená",J945,0)</f>
        <v>0</v>
      </c>
      <c r="BG945" s="186">
        <f>IF(N945="zákl. přenesená",J945,0)</f>
        <v>0</v>
      </c>
      <c r="BH945" s="186">
        <f>IF(N945="sníž. přenesená",J945,0)</f>
        <v>0</v>
      </c>
      <c r="BI945" s="186">
        <f>IF(N945="nulová",J945,0)</f>
        <v>0</v>
      </c>
      <c r="BJ945" s="19" t="s">
        <v>80</v>
      </c>
      <c r="BK945" s="186">
        <f>ROUND(I945*H945,2)</f>
        <v>0</v>
      </c>
      <c r="BL945" s="19" t="s">
        <v>233</v>
      </c>
      <c r="BM945" s="185" t="s">
        <v>1345</v>
      </c>
    </row>
    <row r="946" s="2" customFormat="1" ht="37.8" customHeight="1">
      <c r="A946" s="38"/>
      <c r="B946" s="172"/>
      <c r="C946" s="173" t="s">
        <v>1346</v>
      </c>
      <c r="D946" s="173" t="s">
        <v>191</v>
      </c>
      <c r="E946" s="174" t="s">
        <v>1347</v>
      </c>
      <c r="F946" s="175" t="s">
        <v>1348</v>
      </c>
      <c r="G946" s="176" t="s">
        <v>553</v>
      </c>
      <c r="H946" s="177">
        <v>1</v>
      </c>
      <c r="I946" s="178"/>
      <c r="J946" s="179">
        <f>ROUND(I946*H946,2)</f>
        <v>0</v>
      </c>
      <c r="K946" s="180"/>
      <c r="L946" s="39"/>
      <c r="M946" s="181" t="s">
        <v>1</v>
      </c>
      <c r="N946" s="182" t="s">
        <v>38</v>
      </c>
      <c r="O946" s="77"/>
      <c r="P946" s="183">
        <f>O946*H946</f>
        <v>0</v>
      </c>
      <c r="Q946" s="183">
        <v>0</v>
      </c>
      <c r="R946" s="183">
        <f>Q946*H946</f>
        <v>0</v>
      </c>
      <c r="S946" s="183">
        <v>0</v>
      </c>
      <c r="T946" s="184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185" t="s">
        <v>233</v>
      </c>
      <c r="AT946" s="185" t="s">
        <v>191</v>
      </c>
      <c r="AU946" s="185" t="s">
        <v>82</v>
      </c>
      <c r="AY946" s="19" t="s">
        <v>189</v>
      </c>
      <c r="BE946" s="186">
        <f>IF(N946="základní",J946,0)</f>
        <v>0</v>
      </c>
      <c r="BF946" s="186">
        <f>IF(N946="snížená",J946,0)</f>
        <v>0</v>
      </c>
      <c r="BG946" s="186">
        <f>IF(N946="zákl. přenesená",J946,0)</f>
        <v>0</v>
      </c>
      <c r="BH946" s="186">
        <f>IF(N946="sníž. přenesená",J946,0)</f>
        <v>0</v>
      </c>
      <c r="BI946" s="186">
        <f>IF(N946="nulová",J946,0)</f>
        <v>0</v>
      </c>
      <c r="BJ946" s="19" t="s">
        <v>80</v>
      </c>
      <c r="BK946" s="186">
        <f>ROUND(I946*H946,2)</f>
        <v>0</v>
      </c>
      <c r="BL946" s="19" t="s">
        <v>233</v>
      </c>
      <c r="BM946" s="185" t="s">
        <v>1349</v>
      </c>
    </row>
    <row r="947" s="2" customFormat="1" ht="37.8" customHeight="1">
      <c r="A947" s="38"/>
      <c r="B947" s="172"/>
      <c r="C947" s="173" t="s">
        <v>844</v>
      </c>
      <c r="D947" s="173" t="s">
        <v>191</v>
      </c>
      <c r="E947" s="174" t="s">
        <v>1350</v>
      </c>
      <c r="F947" s="175" t="s">
        <v>1351</v>
      </c>
      <c r="G947" s="176" t="s">
        <v>553</v>
      </c>
      <c r="H947" s="177">
        <v>1</v>
      </c>
      <c r="I947" s="178"/>
      <c r="J947" s="179">
        <f>ROUND(I947*H947,2)</f>
        <v>0</v>
      </c>
      <c r="K947" s="180"/>
      <c r="L947" s="39"/>
      <c r="M947" s="181" t="s">
        <v>1</v>
      </c>
      <c r="N947" s="182" t="s">
        <v>38</v>
      </c>
      <c r="O947" s="77"/>
      <c r="P947" s="183">
        <f>O947*H947</f>
        <v>0</v>
      </c>
      <c r="Q947" s="183">
        <v>0</v>
      </c>
      <c r="R947" s="183">
        <f>Q947*H947</f>
        <v>0</v>
      </c>
      <c r="S947" s="183">
        <v>0</v>
      </c>
      <c r="T947" s="184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185" t="s">
        <v>233</v>
      </c>
      <c r="AT947" s="185" t="s">
        <v>191</v>
      </c>
      <c r="AU947" s="185" t="s">
        <v>82</v>
      </c>
      <c r="AY947" s="19" t="s">
        <v>189</v>
      </c>
      <c r="BE947" s="186">
        <f>IF(N947="základní",J947,0)</f>
        <v>0</v>
      </c>
      <c r="BF947" s="186">
        <f>IF(N947="snížená",J947,0)</f>
        <v>0</v>
      </c>
      <c r="BG947" s="186">
        <f>IF(N947="zákl. přenesená",J947,0)</f>
        <v>0</v>
      </c>
      <c r="BH947" s="186">
        <f>IF(N947="sníž. přenesená",J947,0)</f>
        <v>0</v>
      </c>
      <c r="BI947" s="186">
        <f>IF(N947="nulová",J947,0)</f>
        <v>0</v>
      </c>
      <c r="BJ947" s="19" t="s">
        <v>80</v>
      </c>
      <c r="BK947" s="186">
        <f>ROUND(I947*H947,2)</f>
        <v>0</v>
      </c>
      <c r="BL947" s="19" t="s">
        <v>233</v>
      </c>
      <c r="BM947" s="185" t="s">
        <v>1352</v>
      </c>
    </row>
    <row r="948" s="2" customFormat="1" ht="37.8" customHeight="1">
      <c r="A948" s="38"/>
      <c r="B948" s="172"/>
      <c r="C948" s="173" t="s">
        <v>1353</v>
      </c>
      <c r="D948" s="173" t="s">
        <v>191</v>
      </c>
      <c r="E948" s="174" t="s">
        <v>1354</v>
      </c>
      <c r="F948" s="175" t="s">
        <v>1355</v>
      </c>
      <c r="G948" s="176" t="s">
        <v>553</v>
      </c>
      <c r="H948" s="177">
        <v>1</v>
      </c>
      <c r="I948" s="178"/>
      <c r="J948" s="179">
        <f>ROUND(I948*H948,2)</f>
        <v>0</v>
      </c>
      <c r="K948" s="180"/>
      <c r="L948" s="39"/>
      <c r="M948" s="181" t="s">
        <v>1</v>
      </c>
      <c r="N948" s="182" t="s">
        <v>38</v>
      </c>
      <c r="O948" s="77"/>
      <c r="P948" s="183">
        <f>O948*H948</f>
        <v>0</v>
      </c>
      <c r="Q948" s="183">
        <v>0</v>
      </c>
      <c r="R948" s="183">
        <f>Q948*H948</f>
        <v>0</v>
      </c>
      <c r="S948" s="183">
        <v>0</v>
      </c>
      <c r="T948" s="184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185" t="s">
        <v>233</v>
      </c>
      <c r="AT948" s="185" t="s">
        <v>191</v>
      </c>
      <c r="AU948" s="185" t="s">
        <v>82</v>
      </c>
      <c r="AY948" s="19" t="s">
        <v>189</v>
      </c>
      <c r="BE948" s="186">
        <f>IF(N948="základní",J948,0)</f>
        <v>0</v>
      </c>
      <c r="BF948" s="186">
        <f>IF(N948="snížená",J948,0)</f>
        <v>0</v>
      </c>
      <c r="BG948" s="186">
        <f>IF(N948="zákl. přenesená",J948,0)</f>
        <v>0</v>
      </c>
      <c r="BH948" s="186">
        <f>IF(N948="sníž. přenesená",J948,0)</f>
        <v>0</v>
      </c>
      <c r="BI948" s="186">
        <f>IF(N948="nulová",J948,0)</f>
        <v>0</v>
      </c>
      <c r="BJ948" s="19" t="s">
        <v>80</v>
      </c>
      <c r="BK948" s="186">
        <f>ROUND(I948*H948,2)</f>
        <v>0</v>
      </c>
      <c r="BL948" s="19" t="s">
        <v>233</v>
      </c>
      <c r="BM948" s="185" t="s">
        <v>1356</v>
      </c>
    </row>
    <row r="949" s="2" customFormat="1" ht="37.8" customHeight="1">
      <c r="A949" s="38"/>
      <c r="B949" s="172"/>
      <c r="C949" s="173" t="s">
        <v>857</v>
      </c>
      <c r="D949" s="173" t="s">
        <v>191</v>
      </c>
      <c r="E949" s="174" t="s">
        <v>1357</v>
      </c>
      <c r="F949" s="175" t="s">
        <v>1358</v>
      </c>
      <c r="G949" s="176" t="s">
        <v>553</v>
      </c>
      <c r="H949" s="177">
        <v>1</v>
      </c>
      <c r="I949" s="178"/>
      <c r="J949" s="179">
        <f>ROUND(I949*H949,2)</f>
        <v>0</v>
      </c>
      <c r="K949" s="180"/>
      <c r="L949" s="39"/>
      <c r="M949" s="181" t="s">
        <v>1</v>
      </c>
      <c r="N949" s="182" t="s">
        <v>38</v>
      </c>
      <c r="O949" s="77"/>
      <c r="P949" s="183">
        <f>O949*H949</f>
        <v>0</v>
      </c>
      <c r="Q949" s="183">
        <v>0</v>
      </c>
      <c r="R949" s="183">
        <f>Q949*H949</f>
        <v>0</v>
      </c>
      <c r="S949" s="183">
        <v>0</v>
      </c>
      <c r="T949" s="184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185" t="s">
        <v>233</v>
      </c>
      <c r="AT949" s="185" t="s">
        <v>191</v>
      </c>
      <c r="AU949" s="185" t="s">
        <v>82</v>
      </c>
      <c r="AY949" s="19" t="s">
        <v>189</v>
      </c>
      <c r="BE949" s="186">
        <f>IF(N949="základní",J949,0)</f>
        <v>0</v>
      </c>
      <c r="BF949" s="186">
        <f>IF(N949="snížená",J949,0)</f>
        <v>0</v>
      </c>
      <c r="BG949" s="186">
        <f>IF(N949="zákl. přenesená",J949,0)</f>
        <v>0</v>
      </c>
      <c r="BH949" s="186">
        <f>IF(N949="sníž. přenesená",J949,0)</f>
        <v>0</v>
      </c>
      <c r="BI949" s="186">
        <f>IF(N949="nulová",J949,0)</f>
        <v>0</v>
      </c>
      <c r="BJ949" s="19" t="s">
        <v>80</v>
      </c>
      <c r="BK949" s="186">
        <f>ROUND(I949*H949,2)</f>
        <v>0</v>
      </c>
      <c r="BL949" s="19" t="s">
        <v>233</v>
      </c>
      <c r="BM949" s="185" t="s">
        <v>1359</v>
      </c>
    </row>
    <row r="950" s="2" customFormat="1" ht="37.8" customHeight="1">
      <c r="A950" s="38"/>
      <c r="B950" s="172"/>
      <c r="C950" s="173" t="s">
        <v>1360</v>
      </c>
      <c r="D950" s="173" t="s">
        <v>191</v>
      </c>
      <c r="E950" s="174" t="s">
        <v>1361</v>
      </c>
      <c r="F950" s="175" t="s">
        <v>1362</v>
      </c>
      <c r="G950" s="176" t="s">
        <v>553</v>
      </c>
      <c r="H950" s="177">
        <v>1</v>
      </c>
      <c r="I950" s="178"/>
      <c r="J950" s="179">
        <f>ROUND(I950*H950,2)</f>
        <v>0</v>
      </c>
      <c r="K950" s="180"/>
      <c r="L950" s="39"/>
      <c r="M950" s="181" t="s">
        <v>1</v>
      </c>
      <c r="N950" s="182" t="s">
        <v>38</v>
      </c>
      <c r="O950" s="77"/>
      <c r="P950" s="183">
        <f>O950*H950</f>
        <v>0</v>
      </c>
      <c r="Q950" s="183">
        <v>0</v>
      </c>
      <c r="R950" s="183">
        <f>Q950*H950</f>
        <v>0</v>
      </c>
      <c r="S950" s="183">
        <v>0</v>
      </c>
      <c r="T950" s="184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185" t="s">
        <v>233</v>
      </c>
      <c r="AT950" s="185" t="s">
        <v>191</v>
      </c>
      <c r="AU950" s="185" t="s">
        <v>82</v>
      </c>
      <c r="AY950" s="19" t="s">
        <v>189</v>
      </c>
      <c r="BE950" s="186">
        <f>IF(N950="základní",J950,0)</f>
        <v>0</v>
      </c>
      <c r="BF950" s="186">
        <f>IF(N950="snížená",J950,0)</f>
        <v>0</v>
      </c>
      <c r="BG950" s="186">
        <f>IF(N950="zákl. přenesená",J950,0)</f>
        <v>0</v>
      </c>
      <c r="BH950" s="186">
        <f>IF(N950="sníž. přenesená",J950,0)</f>
        <v>0</v>
      </c>
      <c r="BI950" s="186">
        <f>IF(N950="nulová",J950,0)</f>
        <v>0</v>
      </c>
      <c r="BJ950" s="19" t="s">
        <v>80</v>
      </c>
      <c r="BK950" s="186">
        <f>ROUND(I950*H950,2)</f>
        <v>0</v>
      </c>
      <c r="BL950" s="19" t="s">
        <v>233</v>
      </c>
      <c r="BM950" s="185" t="s">
        <v>1363</v>
      </c>
    </row>
    <row r="951" s="2" customFormat="1" ht="37.8" customHeight="1">
      <c r="A951" s="38"/>
      <c r="B951" s="172"/>
      <c r="C951" s="173" t="s">
        <v>864</v>
      </c>
      <c r="D951" s="173" t="s">
        <v>191</v>
      </c>
      <c r="E951" s="174" t="s">
        <v>1364</v>
      </c>
      <c r="F951" s="175" t="s">
        <v>1365</v>
      </c>
      <c r="G951" s="176" t="s">
        <v>553</v>
      </c>
      <c r="H951" s="177">
        <v>1</v>
      </c>
      <c r="I951" s="178"/>
      <c r="J951" s="179">
        <f>ROUND(I951*H951,2)</f>
        <v>0</v>
      </c>
      <c r="K951" s="180"/>
      <c r="L951" s="39"/>
      <c r="M951" s="181" t="s">
        <v>1</v>
      </c>
      <c r="N951" s="182" t="s">
        <v>38</v>
      </c>
      <c r="O951" s="77"/>
      <c r="P951" s="183">
        <f>O951*H951</f>
        <v>0</v>
      </c>
      <c r="Q951" s="183">
        <v>0</v>
      </c>
      <c r="R951" s="183">
        <f>Q951*H951</f>
        <v>0</v>
      </c>
      <c r="S951" s="183">
        <v>0</v>
      </c>
      <c r="T951" s="184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185" t="s">
        <v>233</v>
      </c>
      <c r="AT951" s="185" t="s">
        <v>191</v>
      </c>
      <c r="AU951" s="185" t="s">
        <v>82</v>
      </c>
      <c r="AY951" s="19" t="s">
        <v>189</v>
      </c>
      <c r="BE951" s="186">
        <f>IF(N951="základní",J951,0)</f>
        <v>0</v>
      </c>
      <c r="BF951" s="186">
        <f>IF(N951="snížená",J951,0)</f>
        <v>0</v>
      </c>
      <c r="BG951" s="186">
        <f>IF(N951="zákl. přenesená",J951,0)</f>
        <v>0</v>
      </c>
      <c r="BH951" s="186">
        <f>IF(N951="sníž. přenesená",J951,0)</f>
        <v>0</v>
      </c>
      <c r="BI951" s="186">
        <f>IF(N951="nulová",J951,0)</f>
        <v>0</v>
      </c>
      <c r="BJ951" s="19" t="s">
        <v>80</v>
      </c>
      <c r="BK951" s="186">
        <f>ROUND(I951*H951,2)</f>
        <v>0</v>
      </c>
      <c r="BL951" s="19" t="s">
        <v>233</v>
      </c>
      <c r="BM951" s="185" t="s">
        <v>1366</v>
      </c>
    </row>
    <row r="952" s="2" customFormat="1" ht="37.8" customHeight="1">
      <c r="A952" s="38"/>
      <c r="B952" s="172"/>
      <c r="C952" s="173" t="s">
        <v>1367</v>
      </c>
      <c r="D952" s="173" t="s">
        <v>191</v>
      </c>
      <c r="E952" s="174" t="s">
        <v>1368</v>
      </c>
      <c r="F952" s="175" t="s">
        <v>1369</v>
      </c>
      <c r="G952" s="176" t="s">
        <v>553</v>
      </c>
      <c r="H952" s="177">
        <v>1</v>
      </c>
      <c r="I952" s="178"/>
      <c r="J952" s="179">
        <f>ROUND(I952*H952,2)</f>
        <v>0</v>
      </c>
      <c r="K952" s="180"/>
      <c r="L952" s="39"/>
      <c r="M952" s="181" t="s">
        <v>1</v>
      </c>
      <c r="N952" s="182" t="s">
        <v>38</v>
      </c>
      <c r="O952" s="77"/>
      <c r="P952" s="183">
        <f>O952*H952</f>
        <v>0</v>
      </c>
      <c r="Q952" s="183">
        <v>0</v>
      </c>
      <c r="R952" s="183">
        <f>Q952*H952</f>
        <v>0</v>
      </c>
      <c r="S952" s="183">
        <v>0</v>
      </c>
      <c r="T952" s="184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185" t="s">
        <v>233</v>
      </c>
      <c r="AT952" s="185" t="s">
        <v>191</v>
      </c>
      <c r="AU952" s="185" t="s">
        <v>82</v>
      </c>
      <c r="AY952" s="19" t="s">
        <v>189</v>
      </c>
      <c r="BE952" s="186">
        <f>IF(N952="základní",J952,0)</f>
        <v>0</v>
      </c>
      <c r="BF952" s="186">
        <f>IF(N952="snížená",J952,0)</f>
        <v>0</v>
      </c>
      <c r="BG952" s="186">
        <f>IF(N952="zákl. přenesená",J952,0)</f>
        <v>0</v>
      </c>
      <c r="BH952" s="186">
        <f>IF(N952="sníž. přenesená",J952,0)</f>
        <v>0</v>
      </c>
      <c r="BI952" s="186">
        <f>IF(N952="nulová",J952,0)</f>
        <v>0</v>
      </c>
      <c r="BJ952" s="19" t="s">
        <v>80</v>
      </c>
      <c r="BK952" s="186">
        <f>ROUND(I952*H952,2)</f>
        <v>0</v>
      </c>
      <c r="BL952" s="19" t="s">
        <v>233</v>
      </c>
      <c r="BM952" s="185" t="s">
        <v>1370</v>
      </c>
    </row>
    <row r="953" s="2" customFormat="1" ht="37.8" customHeight="1">
      <c r="A953" s="38"/>
      <c r="B953" s="172"/>
      <c r="C953" s="173" t="s">
        <v>867</v>
      </c>
      <c r="D953" s="173" t="s">
        <v>191</v>
      </c>
      <c r="E953" s="174" t="s">
        <v>1371</v>
      </c>
      <c r="F953" s="175" t="s">
        <v>1372</v>
      </c>
      <c r="G953" s="176" t="s">
        <v>553</v>
      </c>
      <c r="H953" s="177">
        <v>1</v>
      </c>
      <c r="I953" s="178"/>
      <c r="J953" s="179">
        <f>ROUND(I953*H953,2)</f>
        <v>0</v>
      </c>
      <c r="K953" s="180"/>
      <c r="L953" s="39"/>
      <c r="M953" s="181" t="s">
        <v>1</v>
      </c>
      <c r="N953" s="182" t="s">
        <v>38</v>
      </c>
      <c r="O953" s="77"/>
      <c r="P953" s="183">
        <f>O953*H953</f>
        <v>0</v>
      </c>
      <c r="Q953" s="183">
        <v>0</v>
      </c>
      <c r="R953" s="183">
        <f>Q953*H953</f>
        <v>0</v>
      </c>
      <c r="S953" s="183">
        <v>0</v>
      </c>
      <c r="T953" s="184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185" t="s">
        <v>233</v>
      </c>
      <c r="AT953" s="185" t="s">
        <v>191</v>
      </c>
      <c r="AU953" s="185" t="s">
        <v>82</v>
      </c>
      <c r="AY953" s="19" t="s">
        <v>189</v>
      </c>
      <c r="BE953" s="186">
        <f>IF(N953="základní",J953,0)</f>
        <v>0</v>
      </c>
      <c r="BF953" s="186">
        <f>IF(N953="snížená",J953,0)</f>
        <v>0</v>
      </c>
      <c r="BG953" s="186">
        <f>IF(N953="zákl. přenesená",J953,0)</f>
        <v>0</v>
      </c>
      <c r="BH953" s="186">
        <f>IF(N953="sníž. přenesená",J953,0)</f>
        <v>0</v>
      </c>
      <c r="BI953" s="186">
        <f>IF(N953="nulová",J953,0)</f>
        <v>0</v>
      </c>
      <c r="BJ953" s="19" t="s">
        <v>80</v>
      </c>
      <c r="BK953" s="186">
        <f>ROUND(I953*H953,2)</f>
        <v>0</v>
      </c>
      <c r="BL953" s="19" t="s">
        <v>233</v>
      </c>
      <c r="BM953" s="185" t="s">
        <v>1373</v>
      </c>
    </row>
    <row r="954" s="2" customFormat="1" ht="37.8" customHeight="1">
      <c r="A954" s="38"/>
      <c r="B954" s="172"/>
      <c r="C954" s="173" t="s">
        <v>1374</v>
      </c>
      <c r="D954" s="173" t="s">
        <v>191</v>
      </c>
      <c r="E954" s="174" t="s">
        <v>1375</v>
      </c>
      <c r="F954" s="175" t="s">
        <v>1376</v>
      </c>
      <c r="G954" s="176" t="s">
        <v>553</v>
      </c>
      <c r="H954" s="177">
        <v>1</v>
      </c>
      <c r="I954" s="178"/>
      <c r="J954" s="179">
        <f>ROUND(I954*H954,2)</f>
        <v>0</v>
      </c>
      <c r="K954" s="180"/>
      <c r="L954" s="39"/>
      <c r="M954" s="181" t="s">
        <v>1</v>
      </c>
      <c r="N954" s="182" t="s">
        <v>38</v>
      </c>
      <c r="O954" s="77"/>
      <c r="P954" s="183">
        <f>O954*H954</f>
        <v>0</v>
      </c>
      <c r="Q954" s="183">
        <v>0</v>
      </c>
      <c r="R954" s="183">
        <f>Q954*H954</f>
        <v>0</v>
      </c>
      <c r="S954" s="183">
        <v>0</v>
      </c>
      <c r="T954" s="184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185" t="s">
        <v>233</v>
      </c>
      <c r="AT954" s="185" t="s">
        <v>191</v>
      </c>
      <c r="AU954" s="185" t="s">
        <v>82</v>
      </c>
      <c r="AY954" s="19" t="s">
        <v>189</v>
      </c>
      <c r="BE954" s="186">
        <f>IF(N954="základní",J954,0)</f>
        <v>0</v>
      </c>
      <c r="BF954" s="186">
        <f>IF(N954="snížená",J954,0)</f>
        <v>0</v>
      </c>
      <c r="BG954" s="186">
        <f>IF(N954="zákl. přenesená",J954,0)</f>
        <v>0</v>
      </c>
      <c r="BH954" s="186">
        <f>IF(N954="sníž. přenesená",J954,0)</f>
        <v>0</v>
      </c>
      <c r="BI954" s="186">
        <f>IF(N954="nulová",J954,0)</f>
        <v>0</v>
      </c>
      <c r="BJ954" s="19" t="s">
        <v>80</v>
      </c>
      <c r="BK954" s="186">
        <f>ROUND(I954*H954,2)</f>
        <v>0</v>
      </c>
      <c r="BL954" s="19" t="s">
        <v>233</v>
      </c>
      <c r="BM954" s="185" t="s">
        <v>1377</v>
      </c>
    </row>
    <row r="955" s="2" customFormat="1" ht="37.8" customHeight="1">
      <c r="A955" s="38"/>
      <c r="B955" s="172"/>
      <c r="C955" s="173" t="s">
        <v>872</v>
      </c>
      <c r="D955" s="173" t="s">
        <v>191</v>
      </c>
      <c r="E955" s="174" t="s">
        <v>1378</v>
      </c>
      <c r="F955" s="175" t="s">
        <v>1379</v>
      </c>
      <c r="G955" s="176" t="s">
        <v>553</v>
      </c>
      <c r="H955" s="177">
        <v>1</v>
      </c>
      <c r="I955" s="178"/>
      <c r="J955" s="179">
        <f>ROUND(I955*H955,2)</f>
        <v>0</v>
      </c>
      <c r="K955" s="180"/>
      <c r="L955" s="39"/>
      <c r="M955" s="181" t="s">
        <v>1</v>
      </c>
      <c r="N955" s="182" t="s">
        <v>38</v>
      </c>
      <c r="O955" s="77"/>
      <c r="P955" s="183">
        <f>O955*H955</f>
        <v>0</v>
      </c>
      <c r="Q955" s="183">
        <v>0</v>
      </c>
      <c r="R955" s="183">
        <f>Q955*H955</f>
        <v>0</v>
      </c>
      <c r="S955" s="183">
        <v>0</v>
      </c>
      <c r="T955" s="184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185" t="s">
        <v>233</v>
      </c>
      <c r="AT955" s="185" t="s">
        <v>191</v>
      </c>
      <c r="AU955" s="185" t="s">
        <v>82</v>
      </c>
      <c r="AY955" s="19" t="s">
        <v>189</v>
      </c>
      <c r="BE955" s="186">
        <f>IF(N955="základní",J955,0)</f>
        <v>0</v>
      </c>
      <c r="BF955" s="186">
        <f>IF(N955="snížená",J955,0)</f>
        <v>0</v>
      </c>
      <c r="BG955" s="186">
        <f>IF(N955="zákl. přenesená",J955,0)</f>
        <v>0</v>
      </c>
      <c r="BH955" s="186">
        <f>IF(N955="sníž. přenesená",J955,0)</f>
        <v>0</v>
      </c>
      <c r="BI955" s="186">
        <f>IF(N955="nulová",J955,0)</f>
        <v>0</v>
      </c>
      <c r="BJ955" s="19" t="s">
        <v>80</v>
      </c>
      <c r="BK955" s="186">
        <f>ROUND(I955*H955,2)</f>
        <v>0</v>
      </c>
      <c r="BL955" s="19" t="s">
        <v>233</v>
      </c>
      <c r="BM955" s="185" t="s">
        <v>1380</v>
      </c>
    </row>
    <row r="956" s="2" customFormat="1" ht="37.8" customHeight="1">
      <c r="A956" s="38"/>
      <c r="B956" s="172"/>
      <c r="C956" s="173" t="s">
        <v>1381</v>
      </c>
      <c r="D956" s="173" t="s">
        <v>191</v>
      </c>
      <c r="E956" s="174" t="s">
        <v>1382</v>
      </c>
      <c r="F956" s="175" t="s">
        <v>1383</v>
      </c>
      <c r="G956" s="176" t="s">
        <v>553</v>
      </c>
      <c r="H956" s="177">
        <v>1</v>
      </c>
      <c r="I956" s="178"/>
      <c r="J956" s="179">
        <f>ROUND(I956*H956,2)</f>
        <v>0</v>
      </c>
      <c r="K956" s="180"/>
      <c r="L956" s="39"/>
      <c r="M956" s="181" t="s">
        <v>1</v>
      </c>
      <c r="N956" s="182" t="s">
        <v>38</v>
      </c>
      <c r="O956" s="77"/>
      <c r="P956" s="183">
        <f>O956*H956</f>
        <v>0</v>
      </c>
      <c r="Q956" s="183">
        <v>0</v>
      </c>
      <c r="R956" s="183">
        <f>Q956*H956</f>
        <v>0</v>
      </c>
      <c r="S956" s="183">
        <v>0</v>
      </c>
      <c r="T956" s="184">
        <f>S956*H956</f>
        <v>0</v>
      </c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R956" s="185" t="s">
        <v>233</v>
      </c>
      <c r="AT956" s="185" t="s">
        <v>191</v>
      </c>
      <c r="AU956" s="185" t="s">
        <v>82</v>
      </c>
      <c r="AY956" s="19" t="s">
        <v>189</v>
      </c>
      <c r="BE956" s="186">
        <f>IF(N956="základní",J956,0)</f>
        <v>0</v>
      </c>
      <c r="BF956" s="186">
        <f>IF(N956="snížená",J956,0)</f>
        <v>0</v>
      </c>
      <c r="BG956" s="186">
        <f>IF(N956="zákl. přenesená",J956,0)</f>
        <v>0</v>
      </c>
      <c r="BH956" s="186">
        <f>IF(N956="sníž. přenesená",J956,0)</f>
        <v>0</v>
      </c>
      <c r="BI956" s="186">
        <f>IF(N956="nulová",J956,0)</f>
        <v>0</v>
      </c>
      <c r="BJ956" s="19" t="s">
        <v>80</v>
      </c>
      <c r="BK956" s="186">
        <f>ROUND(I956*H956,2)</f>
        <v>0</v>
      </c>
      <c r="BL956" s="19" t="s">
        <v>233</v>
      </c>
      <c r="BM956" s="185" t="s">
        <v>1384</v>
      </c>
    </row>
    <row r="957" s="2" customFormat="1" ht="37.8" customHeight="1">
      <c r="A957" s="38"/>
      <c r="B957" s="172"/>
      <c r="C957" s="173" t="s">
        <v>876</v>
      </c>
      <c r="D957" s="173" t="s">
        <v>191</v>
      </c>
      <c r="E957" s="174" t="s">
        <v>1385</v>
      </c>
      <c r="F957" s="175" t="s">
        <v>1386</v>
      </c>
      <c r="G957" s="176" t="s">
        <v>553</v>
      </c>
      <c r="H957" s="177">
        <v>1</v>
      </c>
      <c r="I957" s="178"/>
      <c r="J957" s="179">
        <f>ROUND(I957*H957,2)</f>
        <v>0</v>
      </c>
      <c r="K957" s="180"/>
      <c r="L957" s="39"/>
      <c r="M957" s="181" t="s">
        <v>1</v>
      </c>
      <c r="N957" s="182" t="s">
        <v>38</v>
      </c>
      <c r="O957" s="77"/>
      <c r="P957" s="183">
        <f>O957*H957</f>
        <v>0</v>
      </c>
      <c r="Q957" s="183">
        <v>0</v>
      </c>
      <c r="R957" s="183">
        <f>Q957*H957</f>
        <v>0</v>
      </c>
      <c r="S957" s="183">
        <v>0</v>
      </c>
      <c r="T957" s="184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185" t="s">
        <v>233</v>
      </c>
      <c r="AT957" s="185" t="s">
        <v>191</v>
      </c>
      <c r="AU957" s="185" t="s">
        <v>82</v>
      </c>
      <c r="AY957" s="19" t="s">
        <v>189</v>
      </c>
      <c r="BE957" s="186">
        <f>IF(N957="základní",J957,0)</f>
        <v>0</v>
      </c>
      <c r="BF957" s="186">
        <f>IF(N957="snížená",J957,0)</f>
        <v>0</v>
      </c>
      <c r="BG957" s="186">
        <f>IF(N957="zákl. přenesená",J957,0)</f>
        <v>0</v>
      </c>
      <c r="BH957" s="186">
        <f>IF(N957="sníž. přenesená",J957,0)</f>
        <v>0</v>
      </c>
      <c r="BI957" s="186">
        <f>IF(N957="nulová",J957,0)</f>
        <v>0</v>
      </c>
      <c r="BJ957" s="19" t="s">
        <v>80</v>
      </c>
      <c r="BK957" s="186">
        <f>ROUND(I957*H957,2)</f>
        <v>0</v>
      </c>
      <c r="BL957" s="19" t="s">
        <v>233</v>
      </c>
      <c r="BM957" s="185" t="s">
        <v>1387</v>
      </c>
    </row>
    <row r="958" s="2" customFormat="1" ht="37.8" customHeight="1">
      <c r="A958" s="38"/>
      <c r="B958" s="172"/>
      <c r="C958" s="173" t="s">
        <v>1388</v>
      </c>
      <c r="D958" s="173" t="s">
        <v>191</v>
      </c>
      <c r="E958" s="174" t="s">
        <v>1389</v>
      </c>
      <c r="F958" s="175" t="s">
        <v>1390</v>
      </c>
      <c r="G958" s="176" t="s">
        <v>553</v>
      </c>
      <c r="H958" s="177">
        <v>1</v>
      </c>
      <c r="I958" s="178"/>
      <c r="J958" s="179">
        <f>ROUND(I958*H958,2)</f>
        <v>0</v>
      </c>
      <c r="K958" s="180"/>
      <c r="L958" s="39"/>
      <c r="M958" s="181" t="s">
        <v>1</v>
      </c>
      <c r="N958" s="182" t="s">
        <v>38</v>
      </c>
      <c r="O958" s="77"/>
      <c r="P958" s="183">
        <f>O958*H958</f>
        <v>0</v>
      </c>
      <c r="Q958" s="183">
        <v>0</v>
      </c>
      <c r="R958" s="183">
        <f>Q958*H958</f>
        <v>0</v>
      </c>
      <c r="S958" s="183">
        <v>0</v>
      </c>
      <c r="T958" s="184">
        <f>S958*H958</f>
        <v>0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185" t="s">
        <v>233</v>
      </c>
      <c r="AT958" s="185" t="s">
        <v>191</v>
      </c>
      <c r="AU958" s="185" t="s">
        <v>82</v>
      </c>
      <c r="AY958" s="19" t="s">
        <v>189</v>
      </c>
      <c r="BE958" s="186">
        <f>IF(N958="základní",J958,0)</f>
        <v>0</v>
      </c>
      <c r="BF958" s="186">
        <f>IF(N958="snížená",J958,0)</f>
        <v>0</v>
      </c>
      <c r="BG958" s="186">
        <f>IF(N958="zákl. přenesená",J958,0)</f>
        <v>0</v>
      </c>
      <c r="BH958" s="186">
        <f>IF(N958="sníž. přenesená",J958,0)</f>
        <v>0</v>
      </c>
      <c r="BI958" s="186">
        <f>IF(N958="nulová",J958,0)</f>
        <v>0</v>
      </c>
      <c r="BJ958" s="19" t="s">
        <v>80</v>
      </c>
      <c r="BK958" s="186">
        <f>ROUND(I958*H958,2)</f>
        <v>0</v>
      </c>
      <c r="BL958" s="19" t="s">
        <v>233</v>
      </c>
      <c r="BM958" s="185" t="s">
        <v>1391</v>
      </c>
    </row>
    <row r="959" s="2" customFormat="1" ht="37.8" customHeight="1">
      <c r="A959" s="38"/>
      <c r="B959" s="172"/>
      <c r="C959" s="173" t="s">
        <v>880</v>
      </c>
      <c r="D959" s="173" t="s">
        <v>191</v>
      </c>
      <c r="E959" s="174" t="s">
        <v>1392</v>
      </c>
      <c r="F959" s="175" t="s">
        <v>1393</v>
      </c>
      <c r="G959" s="176" t="s">
        <v>553</v>
      </c>
      <c r="H959" s="177">
        <v>1</v>
      </c>
      <c r="I959" s="178"/>
      <c r="J959" s="179">
        <f>ROUND(I959*H959,2)</f>
        <v>0</v>
      </c>
      <c r="K959" s="180"/>
      <c r="L959" s="39"/>
      <c r="M959" s="181" t="s">
        <v>1</v>
      </c>
      <c r="N959" s="182" t="s">
        <v>38</v>
      </c>
      <c r="O959" s="77"/>
      <c r="P959" s="183">
        <f>O959*H959</f>
        <v>0</v>
      </c>
      <c r="Q959" s="183">
        <v>0</v>
      </c>
      <c r="R959" s="183">
        <f>Q959*H959</f>
        <v>0</v>
      </c>
      <c r="S959" s="183">
        <v>0</v>
      </c>
      <c r="T959" s="184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185" t="s">
        <v>233</v>
      </c>
      <c r="AT959" s="185" t="s">
        <v>191</v>
      </c>
      <c r="AU959" s="185" t="s">
        <v>82</v>
      </c>
      <c r="AY959" s="19" t="s">
        <v>189</v>
      </c>
      <c r="BE959" s="186">
        <f>IF(N959="základní",J959,0)</f>
        <v>0</v>
      </c>
      <c r="BF959" s="186">
        <f>IF(N959="snížená",J959,0)</f>
        <v>0</v>
      </c>
      <c r="BG959" s="186">
        <f>IF(N959="zákl. přenesená",J959,0)</f>
        <v>0</v>
      </c>
      <c r="BH959" s="186">
        <f>IF(N959="sníž. přenesená",J959,0)</f>
        <v>0</v>
      </c>
      <c r="BI959" s="186">
        <f>IF(N959="nulová",J959,0)</f>
        <v>0</v>
      </c>
      <c r="BJ959" s="19" t="s">
        <v>80</v>
      </c>
      <c r="BK959" s="186">
        <f>ROUND(I959*H959,2)</f>
        <v>0</v>
      </c>
      <c r="BL959" s="19" t="s">
        <v>233</v>
      </c>
      <c r="BM959" s="185" t="s">
        <v>1394</v>
      </c>
    </row>
    <row r="960" s="2" customFormat="1" ht="37.8" customHeight="1">
      <c r="A960" s="38"/>
      <c r="B960" s="172"/>
      <c r="C960" s="173" t="s">
        <v>1395</v>
      </c>
      <c r="D960" s="173" t="s">
        <v>191</v>
      </c>
      <c r="E960" s="174" t="s">
        <v>1396</v>
      </c>
      <c r="F960" s="175" t="s">
        <v>1397</v>
      </c>
      <c r="G960" s="176" t="s">
        <v>553</v>
      </c>
      <c r="H960" s="177">
        <v>1</v>
      </c>
      <c r="I960" s="178"/>
      <c r="J960" s="179">
        <f>ROUND(I960*H960,2)</f>
        <v>0</v>
      </c>
      <c r="K960" s="180"/>
      <c r="L960" s="39"/>
      <c r="M960" s="181" t="s">
        <v>1</v>
      </c>
      <c r="N960" s="182" t="s">
        <v>38</v>
      </c>
      <c r="O960" s="77"/>
      <c r="P960" s="183">
        <f>O960*H960</f>
        <v>0</v>
      </c>
      <c r="Q960" s="183">
        <v>0</v>
      </c>
      <c r="R960" s="183">
        <f>Q960*H960</f>
        <v>0</v>
      </c>
      <c r="S960" s="183">
        <v>0</v>
      </c>
      <c r="T960" s="184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185" t="s">
        <v>233</v>
      </c>
      <c r="AT960" s="185" t="s">
        <v>191</v>
      </c>
      <c r="AU960" s="185" t="s">
        <v>82</v>
      </c>
      <c r="AY960" s="19" t="s">
        <v>189</v>
      </c>
      <c r="BE960" s="186">
        <f>IF(N960="základní",J960,0)</f>
        <v>0</v>
      </c>
      <c r="BF960" s="186">
        <f>IF(N960="snížená",J960,0)</f>
        <v>0</v>
      </c>
      <c r="BG960" s="186">
        <f>IF(N960="zákl. přenesená",J960,0)</f>
        <v>0</v>
      </c>
      <c r="BH960" s="186">
        <f>IF(N960="sníž. přenesená",J960,0)</f>
        <v>0</v>
      </c>
      <c r="BI960" s="186">
        <f>IF(N960="nulová",J960,0)</f>
        <v>0</v>
      </c>
      <c r="BJ960" s="19" t="s">
        <v>80</v>
      </c>
      <c r="BK960" s="186">
        <f>ROUND(I960*H960,2)</f>
        <v>0</v>
      </c>
      <c r="BL960" s="19" t="s">
        <v>233</v>
      </c>
      <c r="BM960" s="185" t="s">
        <v>1398</v>
      </c>
    </row>
    <row r="961" s="2" customFormat="1" ht="37.8" customHeight="1">
      <c r="A961" s="38"/>
      <c r="B961" s="172"/>
      <c r="C961" s="173" t="s">
        <v>883</v>
      </c>
      <c r="D961" s="173" t="s">
        <v>191</v>
      </c>
      <c r="E961" s="174" t="s">
        <v>1399</v>
      </c>
      <c r="F961" s="175" t="s">
        <v>1400</v>
      </c>
      <c r="G961" s="176" t="s">
        <v>553</v>
      </c>
      <c r="H961" s="177">
        <v>1</v>
      </c>
      <c r="I961" s="178"/>
      <c r="J961" s="179">
        <f>ROUND(I961*H961,2)</f>
        <v>0</v>
      </c>
      <c r="K961" s="180"/>
      <c r="L961" s="39"/>
      <c r="M961" s="181" t="s">
        <v>1</v>
      </c>
      <c r="N961" s="182" t="s">
        <v>38</v>
      </c>
      <c r="O961" s="77"/>
      <c r="P961" s="183">
        <f>O961*H961</f>
        <v>0</v>
      </c>
      <c r="Q961" s="183">
        <v>0</v>
      </c>
      <c r="R961" s="183">
        <f>Q961*H961</f>
        <v>0</v>
      </c>
      <c r="S961" s="183">
        <v>0</v>
      </c>
      <c r="T961" s="184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185" t="s">
        <v>233</v>
      </c>
      <c r="AT961" s="185" t="s">
        <v>191</v>
      </c>
      <c r="AU961" s="185" t="s">
        <v>82</v>
      </c>
      <c r="AY961" s="19" t="s">
        <v>189</v>
      </c>
      <c r="BE961" s="186">
        <f>IF(N961="základní",J961,0)</f>
        <v>0</v>
      </c>
      <c r="BF961" s="186">
        <f>IF(N961="snížená",J961,0)</f>
        <v>0</v>
      </c>
      <c r="BG961" s="186">
        <f>IF(N961="zákl. přenesená",J961,0)</f>
        <v>0</v>
      </c>
      <c r="BH961" s="186">
        <f>IF(N961="sníž. přenesená",J961,0)</f>
        <v>0</v>
      </c>
      <c r="BI961" s="186">
        <f>IF(N961="nulová",J961,0)</f>
        <v>0</v>
      </c>
      <c r="BJ961" s="19" t="s">
        <v>80</v>
      </c>
      <c r="BK961" s="186">
        <f>ROUND(I961*H961,2)</f>
        <v>0</v>
      </c>
      <c r="BL961" s="19" t="s">
        <v>233</v>
      </c>
      <c r="BM961" s="185" t="s">
        <v>1401</v>
      </c>
    </row>
    <row r="962" s="2" customFormat="1" ht="37.8" customHeight="1">
      <c r="A962" s="38"/>
      <c r="B962" s="172"/>
      <c r="C962" s="173" t="s">
        <v>1402</v>
      </c>
      <c r="D962" s="173" t="s">
        <v>191</v>
      </c>
      <c r="E962" s="174" t="s">
        <v>1403</v>
      </c>
      <c r="F962" s="175" t="s">
        <v>1404</v>
      </c>
      <c r="G962" s="176" t="s">
        <v>553</v>
      </c>
      <c r="H962" s="177">
        <v>1</v>
      </c>
      <c r="I962" s="178"/>
      <c r="J962" s="179">
        <f>ROUND(I962*H962,2)</f>
        <v>0</v>
      </c>
      <c r="K962" s="180"/>
      <c r="L962" s="39"/>
      <c r="M962" s="181" t="s">
        <v>1</v>
      </c>
      <c r="N962" s="182" t="s">
        <v>38</v>
      </c>
      <c r="O962" s="77"/>
      <c r="P962" s="183">
        <f>O962*H962</f>
        <v>0</v>
      </c>
      <c r="Q962" s="183">
        <v>0</v>
      </c>
      <c r="R962" s="183">
        <f>Q962*H962</f>
        <v>0</v>
      </c>
      <c r="S962" s="183">
        <v>0</v>
      </c>
      <c r="T962" s="184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185" t="s">
        <v>233</v>
      </c>
      <c r="AT962" s="185" t="s">
        <v>191</v>
      </c>
      <c r="AU962" s="185" t="s">
        <v>82</v>
      </c>
      <c r="AY962" s="19" t="s">
        <v>189</v>
      </c>
      <c r="BE962" s="186">
        <f>IF(N962="základní",J962,0)</f>
        <v>0</v>
      </c>
      <c r="BF962" s="186">
        <f>IF(N962="snížená",J962,0)</f>
        <v>0</v>
      </c>
      <c r="BG962" s="186">
        <f>IF(N962="zákl. přenesená",J962,0)</f>
        <v>0</v>
      </c>
      <c r="BH962" s="186">
        <f>IF(N962="sníž. přenesená",J962,0)</f>
        <v>0</v>
      </c>
      <c r="BI962" s="186">
        <f>IF(N962="nulová",J962,0)</f>
        <v>0</v>
      </c>
      <c r="BJ962" s="19" t="s">
        <v>80</v>
      </c>
      <c r="BK962" s="186">
        <f>ROUND(I962*H962,2)</f>
        <v>0</v>
      </c>
      <c r="BL962" s="19" t="s">
        <v>233</v>
      </c>
      <c r="BM962" s="185" t="s">
        <v>1405</v>
      </c>
    </row>
    <row r="963" s="2" customFormat="1" ht="37.8" customHeight="1">
      <c r="A963" s="38"/>
      <c r="B963" s="172"/>
      <c r="C963" s="173" t="s">
        <v>887</v>
      </c>
      <c r="D963" s="173" t="s">
        <v>191</v>
      </c>
      <c r="E963" s="174" t="s">
        <v>1406</v>
      </c>
      <c r="F963" s="175" t="s">
        <v>1407</v>
      </c>
      <c r="G963" s="176" t="s">
        <v>553</v>
      </c>
      <c r="H963" s="177">
        <v>1</v>
      </c>
      <c r="I963" s="178"/>
      <c r="J963" s="179">
        <f>ROUND(I963*H963,2)</f>
        <v>0</v>
      </c>
      <c r="K963" s="180"/>
      <c r="L963" s="39"/>
      <c r="M963" s="181" t="s">
        <v>1</v>
      </c>
      <c r="N963" s="182" t="s">
        <v>38</v>
      </c>
      <c r="O963" s="77"/>
      <c r="P963" s="183">
        <f>O963*H963</f>
        <v>0</v>
      </c>
      <c r="Q963" s="183">
        <v>0</v>
      </c>
      <c r="R963" s="183">
        <f>Q963*H963</f>
        <v>0</v>
      </c>
      <c r="S963" s="183">
        <v>0</v>
      </c>
      <c r="T963" s="184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185" t="s">
        <v>233</v>
      </c>
      <c r="AT963" s="185" t="s">
        <v>191</v>
      </c>
      <c r="AU963" s="185" t="s">
        <v>82</v>
      </c>
      <c r="AY963" s="19" t="s">
        <v>189</v>
      </c>
      <c r="BE963" s="186">
        <f>IF(N963="základní",J963,0)</f>
        <v>0</v>
      </c>
      <c r="BF963" s="186">
        <f>IF(N963="snížená",J963,0)</f>
        <v>0</v>
      </c>
      <c r="BG963" s="186">
        <f>IF(N963="zákl. přenesená",J963,0)</f>
        <v>0</v>
      </c>
      <c r="BH963" s="186">
        <f>IF(N963="sníž. přenesená",J963,0)</f>
        <v>0</v>
      </c>
      <c r="BI963" s="186">
        <f>IF(N963="nulová",J963,0)</f>
        <v>0</v>
      </c>
      <c r="BJ963" s="19" t="s">
        <v>80</v>
      </c>
      <c r="BK963" s="186">
        <f>ROUND(I963*H963,2)</f>
        <v>0</v>
      </c>
      <c r="BL963" s="19" t="s">
        <v>233</v>
      </c>
      <c r="BM963" s="185" t="s">
        <v>1408</v>
      </c>
    </row>
    <row r="964" s="2" customFormat="1" ht="37.8" customHeight="1">
      <c r="A964" s="38"/>
      <c r="B964" s="172"/>
      <c r="C964" s="173" t="s">
        <v>1409</v>
      </c>
      <c r="D964" s="173" t="s">
        <v>191</v>
      </c>
      <c r="E964" s="174" t="s">
        <v>1410</v>
      </c>
      <c r="F964" s="175" t="s">
        <v>1411</v>
      </c>
      <c r="G964" s="176" t="s">
        <v>553</v>
      </c>
      <c r="H964" s="177">
        <v>1</v>
      </c>
      <c r="I964" s="178"/>
      <c r="J964" s="179">
        <f>ROUND(I964*H964,2)</f>
        <v>0</v>
      </c>
      <c r="K964" s="180"/>
      <c r="L964" s="39"/>
      <c r="M964" s="181" t="s">
        <v>1</v>
      </c>
      <c r="N964" s="182" t="s">
        <v>38</v>
      </c>
      <c r="O964" s="77"/>
      <c r="P964" s="183">
        <f>O964*H964</f>
        <v>0</v>
      </c>
      <c r="Q964" s="183">
        <v>0</v>
      </c>
      <c r="R964" s="183">
        <f>Q964*H964</f>
        <v>0</v>
      </c>
      <c r="S964" s="183">
        <v>0</v>
      </c>
      <c r="T964" s="184">
        <f>S964*H964</f>
        <v>0</v>
      </c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R964" s="185" t="s">
        <v>233</v>
      </c>
      <c r="AT964" s="185" t="s">
        <v>191</v>
      </c>
      <c r="AU964" s="185" t="s">
        <v>82</v>
      </c>
      <c r="AY964" s="19" t="s">
        <v>189</v>
      </c>
      <c r="BE964" s="186">
        <f>IF(N964="základní",J964,0)</f>
        <v>0</v>
      </c>
      <c r="BF964" s="186">
        <f>IF(N964="snížená",J964,0)</f>
        <v>0</v>
      </c>
      <c r="BG964" s="186">
        <f>IF(N964="zákl. přenesená",J964,0)</f>
        <v>0</v>
      </c>
      <c r="BH964" s="186">
        <f>IF(N964="sníž. přenesená",J964,0)</f>
        <v>0</v>
      </c>
      <c r="BI964" s="186">
        <f>IF(N964="nulová",J964,0)</f>
        <v>0</v>
      </c>
      <c r="BJ964" s="19" t="s">
        <v>80</v>
      </c>
      <c r="BK964" s="186">
        <f>ROUND(I964*H964,2)</f>
        <v>0</v>
      </c>
      <c r="BL964" s="19" t="s">
        <v>233</v>
      </c>
      <c r="BM964" s="185" t="s">
        <v>1412</v>
      </c>
    </row>
    <row r="965" s="2" customFormat="1" ht="37.8" customHeight="1">
      <c r="A965" s="38"/>
      <c r="B965" s="172"/>
      <c r="C965" s="173" t="s">
        <v>890</v>
      </c>
      <c r="D965" s="173" t="s">
        <v>191</v>
      </c>
      <c r="E965" s="174" t="s">
        <v>1413</v>
      </c>
      <c r="F965" s="175" t="s">
        <v>1414</v>
      </c>
      <c r="G965" s="176" t="s">
        <v>553</v>
      </c>
      <c r="H965" s="177">
        <v>1</v>
      </c>
      <c r="I965" s="178"/>
      <c r="J965" s="179">
        <f>ROUND(I965*H965,2)</f>
        <v>0</v>
      </c>
      <c r="K965" s="180"/>
      <c r="L965" s="39"/>
      <c r="M965" s="181" t="s">
        <v>1</v>
      </c>
      <c r="N965" s="182" t="s">
        <v>38</v>
      </c>
      <c r="O965" s="77"/>
      <c r="P965" s="183">
        <f>O965*H965</f>
        <v>0</v>
      </c>
      <c r="Q965" s="183">
        <v>0</v>
      </c>
      <c r="R965" s="183">
        <f>Q965*H965</f>
        <v>0</v>
      </c>
      <c r="S965" s="183">
        <v>0</v>
      </c>
      <c r="T965" s="184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185" t="s">
        <v>233</v>
      </c>
      <c r="AT965" s="185" t="s">
        <v>191</v>
      </c>
      <c r="AU965" s="185" t="s">
        <v>82</v>
      </c>
      <c r="AY965" s="19" t="s">
        <v>189</v>
      </c>
      <c r="BE965" s="186">
        <f>IF(N965="základní",J965,0)</f>
        <v>0</v>
      </c>
      <c r="BF965" s="186">
        <f>IF(N965="snížená",J965,0)</f>
        <v>0</v>
      </c>
      <c r="BG965" s="186">
        <f>IF(N965="zákl. přenesená",J965,0)</f>
        <v>0</v>
      </c>
      <c r="BH965" s="186">
        <f>IF(N965="sníž. přenesená",J965,0)</f>
        <v>0</v>
      </c>
      <c r="BI965" s="186">
        <f>IF(N965="nulová",J965,0)</f>
        <v>0</v>
      </c>
      <c r="BJ965" s="19" t="s">
        <v>80</v>
      </c>
      <c r="BK965" s="186">
        <f>ROUND(I965*H965,2)</f>
        <v>0</v>
      </c>
      <c r="BL965" s="19" t="s">
        <v>233</v>
      </c>
      <c r="BM965" s="185" t="s">
        <v>1415</v>
      </c>
    </row>
    <row r="966" s="2" customFormat="1" ht="37.8" customHeight="1">
      <c r="A966" s="38"/>
      <c r="B966" s="172"/>
      <c r="C966" s="173" t="s">
        <v>1416</v>
      </c>
      <c r="D966" s="173" t="s">
        <v>191</v>
      </c>
      <c r="E966" s="174" t="s">
        <v>1417</v>
      </c>
      <c r="F966" s="175" t="s">
        <v>1418</v>
      </c>
      <c r="G966" s="176" t="s">
        <v>553</v>
      </c>
      <c r="H966" s="177">
        <v>1</v>
      </c>
      <c r="I966" s="178"/>
      <c r="J966" s="179">
        <f>ROUND(I966*H966,2)</f>
        <v>0</v>
      </c>
      <c r="K966" s="180"/>
      <c r="L966" s="39"/>
      <c r="M966" s="181" t="s">
        <v>1</v>
      </c>
      <c r="N966" s="182" t="s">
        <v>38</v>
      </c>
      <c r="O966" s="77"/>
      <c r="P966" s="183">
        <f>O966*H966</f>
        <v>0</v>
      </c>
      <c r="Q966" s="183">
        <v>0</v>
      </c>
      <c r="R966" s="183">
        <f>Q966*H966</f>
        <v>0</v>
      </c>
      <c r="S966" s="183">
        <v>0</v>
      </c>
      <c r="T966" s="184">
        <f>S966*H966</f>
        <v>0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185" t="s">
        <v>233</v>
      </c>
      <c r="AT966" s="185" t="s">
        <v>191</v>
      </c>
      <c r="AU966" s="185" t="s">
        <v>82</v>
      </c>
      <c r="AY966" s="19" t="s">
        <v>189</v>
      </c>
      <c r="BE966" s="186">
        <f>IF(N966="základní",J966,0)</f>
        <v>0</v>
      </c>
      <c r="BF966" s="186">
        <f>IF(N966="snížená",J966,0)</f>
        <v>0</v>
      </c>
      <c r="BG966" s="186">
        <f>IF(N966="zákl. přenesená",J966,0)</f>
        <v>0</v>
      </c>
      <c r="BH966" s="186">
        <f>IF(N966="sníž. přenesená",J966,0)</f>
        <v>0</v>
      </c>
      <c r="BI966" s="186">
        <f>IF(N966="nulová",J966,0)</f>
        <v>0</v>
      </c>
      <c r="BJ966" s="19" t="s">
        <v>80</v>
      </c>
      <c r="BK966" s="186">
        <f>ROUND(I966*H966,2)</f>
        <v>0</v>
      </c>
      <c r="BL966" s="19" t="s">
        <v>233</v>
      </c>
      <c r="BM966" s="185" t="s">
        <v>1419</v>
      </c>
    </row>
    <row r="967" s="2" customFormat="1" ht="37.8" customHeight="1">
      <c r="A967" s="38"/>
      <c r="B967" s="172"/>
      <c r="C967" s="173" t="s">
        <v>894</v>
      </c>
      <c r="D967" s="173" t="s">
        <v>191</v>
      </c>
      <c r="E967" s="174" t="s">
        <v>1420</v>
      </c>
      <c r="F967" s="175" t="s">
        <v>1421</v>
      </c>
      <c r="G967" s="176" t="s">
        <v>553</v>
      </c>
      <c r="H967" s="177">
        <v>1</v>
      </c>
      <c r="I967" s="178"/>
      <c r="J967" s="179">
        <f>ROUND(I967*H967,2)</f>
        <v>0</v>
      </c>
      <c r="K967" s="180"/>
      <c r="L967" s="39"/>
      <c r="M967" s="181" t="s">
        <v>1</v>
      </c>
      <c r="N967" s="182" t="s">
        <v>38</v>
      </c>
      <c r="O967" s="77"/>
      <c r="P967" s="183">
        <f>O967*H967</f>
        <v>0</v>
      </c>
      <c r="Q967" s="183">
        <v>0</v>
      </c>
      <c r="R967" s="183">
        <f>Q967*H967</f>
        <v>0</v>
      </c>
      <c r="S967" s="183">
        <v>0</v>
      </c>
      <c r="T967" s="184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185" t="s">
        <v>233</v>
      </c>
      <c r="AT967" s="185" t="s">
        <v>191</v>
      </c>
      <c r="AU967" s="185" t="s">
        <v>82</v>
      </c>
      <c r="AY967" s="19" t="s">
        <v>189</v>
      </c>
      <c r="BE967" s="186">
        <f>IF(N967="základní",J967,0)</f>
        <v>0</v>
      </c>
      <c r="BF967" s="186">
        <f>IF(N967="snížená",J967,0)</f>
        <v>0</v>
      </c>
      <c r="BG967" s="186">
        <f>IF(N967="zákl. přenesená",J967,0)</f>
        <v>0</v>
      </c>
      <c r="BH967" s="186">
        <f>IF(N967="sníž. přenesená",J967,0)</f>
        <v>0</v>
      </c>
      <c r="BI967" s="186">
        <f>IF(N967="nulová",J967,0)</f>
        <v>0</v>
      </c>
      <c r="BJ967" s="19" t="s">
        <v>80</v>
      </c>
      <c r="BK967" s="186">
        <f>ROUND(I967*H967,2)</f>
        <v>0</v>
      </c>
      <c r="BL967" s="19" t="s">
        <v>233</v>
      </c>
      <c r="BM967" s="185" t="s">
        <v>1422</v>
      </c>
    </row>
    <row r="968" s="2" customFormat="1" ht="37.8" customHeight="1">
      <c r="A968" s="38"/>
      <c r="B968" s="172"/>
      <c r="C968" s="173" t="s">
        <v>1423</v>
      </c>
      <c r="D968" s="173" t="s">
        <v>191</v>
      </c>
      <c r="E968" s="174" t="s">
        <v>1424</v>
      </c>
      <c r="F968" s="175" t="s">
        <v>1425</v>
      </c>
      <c r="G968" s="176" t="s">
        <v>553</v>
      </c>
      <c r="H968" s="177">
        <v>1</v>
      </c>
      <c r="I968" s="178"/>
      <c r="J968" s="179">
        <f>ROUND(I968*H968,2)</f>
        <v>0</v>
      </c>
      <c r="K968" s="180"/>
      <c r="L968" s="39"/>
      <c r="M968" s="181" t="s">
        <v>1</v>
      </c>
      <c r="N968" s="182" t="s">
        <v>38</v>
      </c>
      <c r="O968" s="77"/>
      <c r="P968" s="183">
        <f>O968*H968</f>
        <v>0</v>
      </c>
      <c r="Q968" s="183">
        <v>0</v>
      </c>
      <c r="R968" s="183">
        <f>Q968*H968</f>
        <v>0</v>
      </c>
      <c r="S968" s="183">
        <v>0</v>
      </c>
      <c r="T968" s="184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185" t="s">
        <v>233</v>
      </c>
      <c r="AT968" s="185" t="s">
        <v>191</v>
      </c>
      <c r="AU968" s="185" t="s">
        <v>82</v>
      </c>
      <c r="AY968" s="19" t="s">
        <v>189</v>
      </c>
      <c r="BE968" s="186">
        <f>IF(N968="základní",J968,0)</f>
        <v>0</v>
      </c>
      <c r="BF968" s="186">
        <f>IF(N968="snížená",J968,0)</f>
        <v>0</v>
      </c>
      <c r="BG968" s="186">
        <f>IF(N968="zákl. přenesená",J968,0)</f>
        <v>0</v>
      </c>
      <c r="BH968" s="186">
        <f>IF(N968="sníž. přenesená",J968,0)</f>
        <v>0</v>
      </c>
      <c r="BI968" s="186">
        <f>IF(N968="nulová",J968,0)</f>
        <v>0</v>
      </c>
      <c r="BJ968" s="19" t="s">
        <v>80</v>
      </c>
      <c r="BK968" s="186">
        <f>ROUND(I968*H968,2)</f>
        <v>0</v>
      </c>
      <c r="BL968" s="19" t="s">
        <v>233</v>
      </c>
      <c r="BM968" s="185" t="s">
        <v>1426</v>
      </c>
    </row>
    <row r="969" s="2" customFormat="1" ht="37.8" customHeight="1">
      <c r="A969" s="38"/>
      <c r="B969" s="172"/>
      <c r="C969" s="173" t="s">
        <v>897</v>
      </c>
      <c r="D969" s="173" t="s">
        <v>191</v>
      </c>
      <c r="E969" s="174" t="s">
        <v>1427</v>
      </c>
      <c r="F969" s="175" t="s">
        <v>1428</v>
      </c>
      <c r="G969" s="176" t="s">
        <v>553</v>
      </c>
      <c r="H969" s="177">
        <v>1</v>
      </c>
      <c r="I969" s="178"/>
      <c r="J969" s="179">
        <f>ROUND(I969*H969,2)</f>
        <v>0</v>
      </c>
      <c r="K969" s="180"/>
      <c r="L969" s="39"/>
      <c r="M969" s="181" t="s">
        <v>1</v>
      </c>
      <c r="N969" s="182" t="s">
        <v>38</v>
      </c>
      <c r="O969" s="77"/>
      <c r="P969" s="183">
        <f>O969*H969</f>
        <v>0</v>
      </c>
      <c r="Q969" s="183">
        <v>0</v>
      </c>
      <c r="R969" s="183">
        <f>Q969*H969</f>
        <v>0</v>
      </c>
      <c r="S969" s="183">
        <v>0</v>
      </c>
      <c r="T969" s="184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185" t="s">
        <v>233</v>
      </c>
      <c r="AT969" s="185" t="s">
        <v>191</v>
      </c>
      <c r="AU969" s="185" t="s">
        <v>82</v>
      </c>
      <c r="AY969" s="19" t="s">
        <v>189</v>
      </c>
      <c r="BE969" s="186">
        <f>IF(N969="základní",J969,0)</f>
        <v>0</v>
      </c>
      <c r="BF969" s="186">
        <f>IF(N969="snížená",J969,0)</f>
        <v>0</v>
      </c>
      <c r="BG969" s="186">
        <f>IF(N969="zákl. přenesená",J969,0)</f>
        <v>0</v>
      </c>
      <c r="BH969" s="186">
        <f>IF(N969="sníž. přenesená",J969,0)</f>
        <v>0</v>
      </c>
      <c r="BI969" s="186">
        <f>IF(N969="nulová",J969,0)</f>
        <v>0</v>
      </c>
      <c r="BJ969" s="19" t="s">
        <v>80</v>
      </c>
      <c r="BK969" s="186">
        <f>ROUND(I969*H969,2)</f>
        <v>0</v>
      </c>
      <c r="BL969" s="19" t="s">
        <v>233</v>
      </c>
      <c r="BM969" s="185" t="s">
        <v>1429</v>
      </c>
    </row>
    <row r="970" s="2" customFormat="1" ht="37.8" customHeight="1">
      <c r="A970" s="38"/>
      <c r="B970" s="172"/>
      <c r="C970" s="173" t="s">
        <v>1430</v>
      </c>
      <c r="D970" s="173" t="s">
        <v>191</v>
      </c>
      <c r="E970" s="174" t="s">
        <v>1431</v>
      </c>
      <c r="F970" s="175" t="s">
        <v>1432</v>
      </c>
      <c r="G970" s="176" t="s">
        <v>553</v>
      </c>
      <c r="H970" s="177">
        <v>1</v>
      </c>
      <c r="I970" s="178"/>
      <c r="J970" s="179">
        <f>ROUND(I970*H970,2)</f>
        <v>0</v>
      </c>
      <c r="K970" s="180"/>
      <c r="L970" s="39"/>
      <c r="M970" s="181" t="s">
        <v>1</v>
      </c>
      <c r="N970" s="182" t="s">
        <v>38</v>
      </c>
      <c r="O970" s="77"/>
      <c r="P970" s="183">
        <f>O970*H970</f>
        <v>0</v>
      </c>
      <c r="Q970" s="183">
        <v>0</v>
      </c>
      <c r="R970" s="183">
        <f>Q970*H970</f>
        <v>0</v>
      </c>
      <c r="S970" s="183">
        <v>0</v>
      </c>
      <c r="T970" s="184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185" t="s">
        <v>233</v>
      </c>
      <c r="AT970" s="185" t="s">
        <v>191</v>
      </c>
      <c r="AU970" s="185" t="s">
        <v>82</v>
      </c>
      <c r="AY970" s="19" t="s">
        <v>189</v>
      </c>
      <c r="BE970" s="186">
        <f>IF(N970="základní",J970,0)</f>
        <v>0</v>
      </c>
      <c r="BF970" s="186">
        <f>IF(N970="snížená",J970,0)</f>
        <v>0</v>
      </c>
      <c r="BG970" s="186">
        <f>IF(N970="zákl. přenesená",J970,0)</f>
        <v>0</v>
      </c>
      <c r="BH970" s="186">
        <f>IF(N970="sníž. přenesená",J970,0)</f>
        <v>0</v>
      </c>
      <c r="BI970" s="186">
        <f>IF(N970="nulová",J970,0)</f>
        <v>0</v>
      </c>
      <c r="BJ970" s="19" t="s">
        <v>80</v>
      </c>
      <c r="BK970" s="186">
        <f>ROUND(I970*H970,2)</f>
        <v>0</v>
      </c>
      <c r="BL970" s="19" t="s">
        <v>233</v>
      </c>
      <c r="BM970" s="185" t="s">
        <v>1433</v>
      </c>
    </row>
    <row r="971" s="2" customFormat="1" ht="37.8" customHeight="1">
      <c r="A971" s="38"/>
      <c r="B971" s="172"/>
      <c r="C971" s="173" t="s">
        <v>901</v>
      </c>
      <c r="D971" s="173" t="s">
        <v>191</v>
      </c>
      <c r="E971" s="174" t="s">
        <v>1434</v>
      </c>
      <c r="F971" s="175" t="s">
        <v>1435</v>
      </c>
      <c r="G971" s="176" t="s">
        <v>553</v>
      </c>
      <c r="H971" s="177">
        <v>1</v>
      </c>
      <c r="I971" s="178"/>
      <c r="J971" s="179">
        <f>ROUND(I971*H971,2)</f>
        <v>0</v>
      </c>
      <c r="K971" s="180"/>
      <c r="L971" s="39"/>
      <c r="M971" s="181" t="s">
        <v>1</v>
      </c>
      <c r="N971" s="182" t="s">
        <v>38</v>
      </c>
      <c r="O971" s="77"/>
      <c r="P971" s="183">
        <f>O971*H971</f>
        <v>0</v>
      </c>
      <c r="Q971" s="183">
        <v>0</v>
      </c>
      <c r="R971" s="183">
        <f>Q971*H971</f>
        <v>0</v>
      </c>
      <c r="S971" s="183">
        <v>0</v>
      </c>
      <c r="T971" s="184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185" t="s">
        <v>233</v>
      </c>
      <c r="AT971" s="185" t="s">
        <v>191</v>
      </c>
      <c r="AU971" s="185" t="s">
        <v>82</v>
      </c>
      <c r="AY971" s="19" t="s">
        <v>189</v>
      </c>
      <c r="BE971" s="186">
        <f>IF(N971="základní",J971,0)</f>
        <v>0</v>
      </c>
      <c r="BF971" s="186">
        <f>IF(N971="snížená",J971,0)</f>
        <v>0</v>
      </c>
      <c r="BG971" s="186">
        <f>IF(N971="zákl. přenesená",J971,0)</f>
        <v>0</v>
      </c>
      <c r="BH971" s="186">
        <f>IF(N971="sníž. přenesená",J971,0)</f>
        <v>0</v>
      </c>
      <c r="BI971" s="186">
        <f>IF(N971="nulová",J971,0)</f>
        <v>0</v>
      </c>
      <c r="BJ971" s="19" t="s">
        <v>80</v>
      </c>
      <c r="BK971" s="186">
        <f>ROUND(I971*H971,2)</f>
        <v>0</v>
      </c>
      <c r="BL971" s="19" t="s">
        <v>233</v>
      </c>
      <c r="BM971" s="185" t="s">
        <v>1436</v>
      </c>
    </row>
    <row r="972" s="2" customFormat="1" ht="37.8" customHeight="1">
      <c r="A972" s="38"/>
      <c r="B972" s="172"/>
      <c r="C972" s="173" t="s">
        <v>1437</v>
      </c>
      <c r="D972" s="173" t="s">
        <v>191</v>
      </c>
      <c r="E972" s="174" t="s">
        <v>1438</v>
      </c>
      <c r="F972" s="175" t="s">
        <v>1439</v>
      </c>
      <c r="G972" s="176" t="s">
        <v>553</v>
      </c>
      <c r="H972" s="177">
        <v>1</v>
      </c>
      <c r="I972" s="178"/>
      <c r="J972" s="179">
        <f>ROUND(I972*H972,2)</f>
        <v>0</v>
      </c>
      <c r="K972" s="180"/>
      <c r="L972" s="39"/>
      <c r="M972" s="181" t="s">
        <v>1</v>
      </c>
      <c r="N972" s="182" t="s">
        <v>38</v>
      </c>
      <c r="O972" s="77"/>
      <c r="P972" s="183">
        <f>O972*H972</f>
        <v>0</v>
      </c>
      <c r="Q972" s="183">
        <v>0</v>
      </c>
      <c r="R972" s="183">
        <f>Q972*H972</f>
        <v>0</v>
      </c>
      <c r="S972" s="183">
        <v>0</v>
      </c>
      <c r="T972" s="184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185" t="s">
        <v>233</v>
      </c>
      <c r="AT972" s="185" t="s">
        <v>191</v>
      </c>
      <c r="AU972" s="185" t="s">
        <v>82</v>
      </c>
      <c r="AY972" s="19" t="s">
        <v>189</v>
      </c>
      <c r="BE972" s="186">
        <f>IF(N972="základní",J972,0)</f>
        <v>0</v>
      </c>
      <c r="BF972" s="186">
        <f>IF(N972="snížená",J972,0)</f>
        <v>0</v>
      </c>
      <c r="BG972" s="186">
        <f>IF(N972="zákl. přenesená",J972,0)</f>
        <v>0</v>
      </c>
      <c r="BH972" s="186">
        <f>IF(N972="sníž. přenesená",J972,0)</f>
        <v>0</v>
      </c>
      <c r="BI972" s="186">
        <f>IF(N972="nulová",J972,0)</f>
        <v>0</v>
      </c>
      <c r="BJ972" s="19" t="s">
        <v>80</v>
      </c>
      <c r="BK972" s="186">
        <f>ROUND(I972*H972,2)</f>
        <v>0</v>
      </c>
      <c r="BL972" s="19" t="s">
        <v>233</v>
      </c>
      <c r="BM972" s="185" t="s">
        <v>1440</v>
      </c>
    </row>
    <row r="973" s="2" customFormat="1" ht="37.8" customHeight="1">
      <c r="A973" s="38"/>
      <c r="B973" s="172"/>
      <c r="C973" s="173" t="s">
        <v>904</v>
      </c>
      <c r="D973" s="173" t="s">
        <v>191</v>
      </c>
      <c r="E973" s="174" t="s">
        <v>1441</v>
      </c>
      <c r="F973" s="175" t="s">
        <v>1442</v>
      </c>
      <c r="G973" s="176" t="s">
        <v>553</v>
      </c>
      <c r="H973" s="177">
        <v>1</v>
      </c>
      <c r="I973" s="178"/>
      <c r="J973" s="179">
        <f>ROUND(I973*H973,2)</f>
        <v>0</v>
      </c>
      <c r="K973" s="180"/>
      <c r="L973" s="39"/>
      <c r="M973" s="181" t="s">
        <v>1</v>
      </c>
      <c r="N973" s="182" t="s">
        <v>38</v>
      </c>
      <c r="O973" s="77"/>
      <c r="P973" s="183">
        <f>O973*H973</f>
        <v>0</v>
      </c>
      <c r="Q973" s="183">
        <v>0</v>
      </c>
      <c r="R973" s="183">
        <f>Q973*H973</f>
        <v>0</v>
      </c>
      <c r="S973" s="183">
        <v>0</v>
      </c>
      <c r="T973" s="184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185" t="s">
        <v>233</v>
      </c>
      <c r="AT973" s="185" t="s">
        <v>191</v>
      </c>
      <c r="AU973" s="185" t="s">
        <v>82</v>
      </c>
      <c r="AY973" s="19" t="s">
        <v>189</v>
      </c>
      <c r="BE973" s="186">
        <f>IF(N973="základní",J973,0)</f>
        <v>0</v>
      </c>
      <c r="BF973" s="186">
        <f>IF(N973="snížená",J973,0)</f>
        <v>0</v>
      </c>
      <c r="BG973" s="186">
        <f>IF(N973="zákl. přenesená",J973,0)</f>
        <v>0</v>
      </c>
      <c r="BH973" s="186">
        <f>IF(N973="sníž. přenesená",J973,0)</f>
        <v>0</v>
      </c>
      <c r="BI973" s="186">
        <f>IF(N973="nulová",J973,0)</f>
        <v>0</v>
      </c>
      <c r="BJ973" s="19" t="s">
        <v>80</v>
      </c>
      <c r="BK973" s="186">
        <f>ROUND(I973*H973,2)</f>
        <v>0</v>
      </c>
      <c r="BL973" s="19" t="s">
        <v>233</v>
      </c>
      <c r="BM973" s="185" t="s">
        <v>1443</v>
      </c>
    </row>
    <row r="974" s="2" customFormat="1" ht="37.8" customHeight="1">
      <c r="A974" s="38"/>
      <c r="B974" s="172"/>
      <c r="C974" s="173" t="s">
        <v>1444</v>
      </c>
      <c r="D974" s="173" t="s">
        <v>191</v>
      </c>
      <c r="E974" s="174" t="s">
        <v>1445</v>
      </c>
      <c r="F974" s="175" t="s">
        <v>1446</v>
      </c>
      <c r="G974" s="176" t="s">
        <v>553</v>
      </c>
      <c r="H974" s="177">
        <v>1</v>
      </c>
      <c r="I974" s="178"/>
      <c r="J974" s="179">
        <f>ROUND(I974*H974,2)</f>
        <v>0</v>
      </c>
      <c r="K974" s="180"/>
      <c r="L974" s="39"/>
      <c r="M974" s="181" t="s">
        <v>1</v>
      </c>
      <c r="N974" s="182" t="s">
        <v>38</v>
      </c>
      <c r="O974" s="77"/>
      <c r="P974" s="183">
        <f>O974*H974</f>
        <v>0</v>
      </c>
      <c r="Q974" s="183">
        <v>0</v>
      </c>
      <c r="R974" s="183">
        <f>Q974*H974</f>
        <v>0</v>
      </c>
      <c r="S974" s="183">
        <v>0</v>
      </c>
      <c r="T974" s="184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185" t="s">
        <v>233</v>
      </c>
      <c r="AT974" s="185" t="s">
        <v>191</v>
      </c>
      <c r="AU974" s="185" t="s">
        <v>82</v>
      </c>
      <c r="AY974" s="19" t="s">
        <v>189</v>
      </c>
      <c r="BE974" s="186">
        <f>IF(N974="základní",J974,0)</f>
        <v>0</v>
      </c>
      <c r="BF974" s="186">
        <f>IF(N974="snížená",J974,0)</f>
        <v>0</v>
      </c>
      <c r="BG974" s="186">
        <f>IF(N974="zákl. přenesená",J974,0)</f>
        <v>0</v>
      </c>
      <c r="BH974" s="186">
        <f>IF(N974="sníž. přenesená",J974,0)</f>
        <v>0</v>
      </c>
      <c r="BI974" s="186">
        <f>IF(N974="nulová",J974,0)</f>
        <v>0</v>
      </c>
      <c r="BJ974" s="19" t="s">
        <v>80</v>
      </c>
      <c r="BK974" s="186">
        <f>ROUND(I974*H974,2)</f>
        <v>0</v>
      </c>
      <c r="BL974" s="19" t="s">
        <v>233</v>
      </c>
      <c r="BM974" s="185" t="s">
        <v>1447</v>
      </c>
    </row>
    <row r="975" s="2" customFormat="1" ht="37.8" customHeight="1">
      <c r="A975" s="38"/>
      <c r="B975" s="172"/>
      <c r="C975" s="173" t="s">
        <v>908</v>
      </c>
      <c r="D975" s="173" t="s">
        <v>191</v>
      </c>
      <c r="E975" s="174" t="s">
        <v>1448</v>
      </c>
      <c r="F975" s="175" t="s">
        <v>1449</v>
      </c>
      <c r="G975" s="176" t="s">
        <v>553</v>
      </c>
      <c r="H975" s="177">
        <v>1</v>
      </c>
      <c r="I975" s="178"/>
      <c r="J975" s="179">
        <f>ROUND(I975*H975,2)</f>
        <v>0</v>
      </c>
      <c r="K975" s="180"/>
      <c r="L975" s="39"/>
      <c r="M975" s="181" t="s">
        <v>1</v>
      </c>
      <c r="N975" s="182" t="s">
        <v>38</v>
      </c>
      <c r="O975" s="77"/>
      <c r="P975" s="183">
        <f>O975*H975</f>
        <v>0</v>
      </c>
      <c r="Q975" s="183">
        <v>0</v>
      </c>
      <c r="R975" s="183">
        <f>Q975*H975</f>
        <v>0</v>
      </c>
      <c r="S975" s="183">
        <v>0</v>
      </c>
      <c r="T975" s="184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185" t="s">
        <v>233</v>
      </c>
      <c r="AT975" s="185" t="s">
        <v>191</v>
      </c>
      <c r="AU975" s="185" t="s">
        <v>82</v>
      </c>
      <c r="AY975" s="19" t="s">
        <v>189</v>
      </c>
      <c r="BE975" s="186">
        <f>IF(N975="základní",J975,0)</f>
        <v>0</v>
      </c>
      <c r="BF975" s="186">
        <f>IF(N975="snížená",J975,0)</f>
        <v>0</v>
      </c>
      <c r="BG975" s="186">
        <f>IF(N975="zákl. přenesená",J975,0)</f>
        <v>0</v>
      </c>
      <c r="BH975" s="186">
        <f>IF(N975="sníž. přenesená",J975,0)</f>
        <v>0</v>
      </c>
      <c r="BI975" s="186">
        <f>IF(N975="nulová",J975,0)</f>
        <v>0</v>
      </c>
      <c r="BJ975" s="19" t="s">
        <v>80</v>
      </c>
      <c r="BK975" s="186">
        <f>ROUND(I975*H975,2)</f>
        <v>0</v>
      </c>
      <c r="BL975" s="19" t="s">
        <v>233</v>
      </c>
      <c r="BM975" s="185" t="s">
        <v>1450</v>
      </c>
    </row>
    <row r="976" s="2" customFormat="1" ht="37.8" customHeight="1">
      <c r="A976" s="38"/>
      <c r="B976" s="172"/>
      <c r="C976" s="173" t="s">
        <v>1451</v>
      </c>
      <c r="D976" s="173" t="s">
        <v>191</v>
      </c>
      <c r="E976" s="174" t="s">
        <v>1452</v>
      </c>
      <c r="F976" s="175" t="s">
        <v>1453</v>
      </c>
      <c r="G976" s="176" t="s">
        <v>553</v>
      </c>
      <c r="H976" s="177">
        <v>1</v>
      </c>
      <c r="I976" s="178"/>
      <c r="J976" s="179">
        <f>ROUND(I976*H976,2)</f>
        <v>0</v>
      </c>
      <c r="K976" s="180"/>
      <c r="L976" s="39"/>
      <c r="M976" s="181" t="s">
        <v>1</v>
      </c>
      <c r="N976" s="182" t="s">
        <v>38</v>
      </c>
      <c r="O976" s="77"/>
      <c r="P976" s="183">
        <f>O976*H976</f>
        <v>0</v>
      </c>
      <c r="Q976" s="183">
        <v>0</v>
      </c>
      <c r="R976" s="183">
        <f>Q976*H976</f>
        <v>0</v>
      </c>
      <c r="S976" s="183">
        <v>0</v>
      </c>
      <c r="T976" s="184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185" t="s">
        <v>233</v>
      </c>
      <c r="AT976" s="185" t="s">
        <v>191</v>
      </c>
      <c r="AU976" s="185" t="s">
        <v>82</v>
      </c>
      <c r="AY976" s="19" t="s">
        <v>189</v>
      </c>
      <c r="BE976" s="186">
        <f>IF(N976="základní",J976,0)</f>
        <v>0</v>
      </c>
      <c r="BF976" s="186">
        <f>IF(N976="snížená",J976,0)</f>
        <v>0</v>
      </c>
      <c r="BG976" s="186">
        <f>IF(N976="zákl. přenesená",J976,0)</f>
        <v>0</v>
      </c>
      <c r="BH976" s="186">
        <f>IF(N976="sníž. přenesená",J976,0)</f>
        <v>0</v>
      </c>
      <c r="BI976" s="186">
        <f>IF(N976="nulová",J976,0)</f>
        <v>0</v>
      </c>
      <c r="BJ976" s="19" t="s">
        <v>80</v>
      </c>
      <c r="BK976" s="186">
        <f>ROUND(I976*H976,2)</f>
        <v>0</v>
      </c>
      <c r="BL976" s="19" t="s">
        <v>233</v>
      </c>
      <c r="BM976" s="185" t="s">
        <v>1454</v>
      </c>
    </row>
    <row r="977" s="2" customFormat="1" ht="37.8" customHeight="1">
      <c r="A977" s="38"/>
      <c r="B977" s="172"/>
      <c r="C977" s="173" t="s">
        <v>911</v>
      </c>
      <c r="D977" s="173" t="s">
        <v>191</v>
      </c>
      <c r="E977" s="174" t="s">
        <v>1455</v>
      </c>
      <c r="F977" s="175" t="s">
        <v>1456</v>
      </c>
      <c r="G977" s="176" t="s">
        <v>553</v>
      </c>
      <c r="H977" s="177">
        <v>1</v>
      </c>
      <c r="I977" s="178"/>
      <c r="J977" s="179">
        <f>ROUND(I977*H977,2)</f>
        <v>0</v>
      </c>
      <c r="K977" s="180"/>
      <c r="L977" s="39"/>
      <c r="M977" s="181" t="s">
        <v>1</v>
      </c>
      <c r="N977" s="182" t="s">
        <v>38</v>
      </c>
      <c r="O977" s="77"/>
      <c r="P977" s="183">
        <f>O977*H977</f>
        <v>0</v>
      </c>
      <c r="Q977" s="183">
        <v>0</v>
      </c>
      <c r="R977" s="183">
        <f>Q977*H977</f>
        <v>0</v>
      </c>
      <c r="S977" s="183">
        <v>0</v>
      </c>
      <c r="T977" s="184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185" t="s">
        <v>233</v>
      </c>
      <c r="AT977" s="185" t="s">
        <v>191</v>
      </c>
      <c r="AU977" s="185" t="s">
        <v>82</v>
      </c>
      <c r="AY977" s="19" t="s">
        <v>189</v>
      </c>
      <c r="BE977" s="186">
        <f>IF(N977="základní",J977,0)</f>
        <v>0</v>
      </c>
      <c r="BF977" s="186">
        <f>IF(N977="snížená",J977,0)</f>
        <v>0</v>
      </c>
      <c r="BG977" s="186">
        <f>IF(N977="zákl. přenesená",J977,0)</f>
        <v>0</v>
      </c>
      <c r="BH977" s="186">
        <f>IF(N977="sníž. přenesená",J977,0)</f>
        <v>0</v>
      </c>
      <c r="BI977" s="186">
        <f>IF(N977="nulová",J977,0)</f>
        <v>0</v>
      </c>
      <c r="BJ977" s="19" t="s">
        <v>80</v>
      </c>
      <c r="BK977" s="186">
        <f>ROUND(I977*H977,2)</f>
        <v>0</v>
      </c>
      <c r="BL977" s="19" t="s">
        <v>233</v>
      </c>
      <c r="BM977" s="185" t="s">
        <v>1457</v>
      </c>
    </row>
    <row r="978" s="2" customFormat="1" ht="37.8" customHeight="1">
      <c r="A978" s="38"/>
      <c r="B978" s="172"/>
      <c r="C978" s="173" t="s">
        <v>1458</v>
      </c>
      <c r="D978" s="173" t="s">
        <v>191</v>
      </c>
      <c r="E978" s="174" t="s">
        <v>1459</v>
      </c>
      <c r="F978" s="175" t="s">
        <v>1460</v>
      </c>
      <c r="G978" s="176" t="s">
        <v>553</v>
      </c>
      <c r="H978" s="177">
        <v>1</v>
      </c>
      <c r="I978" s="178"/>
      <c r="J978" s="179">
        <f>ROUND(I978*H978,2)</f>
        <v>0</v>
      </c>
      <c r="K978" s="180"/>
      <c r="L978" s="39"/>
      <c r="M978" s="181" t="s">
        <v>1</v>
      </c>
      <c r="N978" s="182" t="s">
        <v>38</v>
      </c>
      <c r="O978" s="77"/>
      <c r="P978" s="183">
        <f>O978*H978</f>
        <v>0</v>
      </c>
      <c r="Q978" s="183">
        <v>0</v>
      </c>
      <c r="R978" s="183">
        <f>Q978*H978</f>
        <v>0</v>
      </c>
      <c r="S978" s="183">
        <v>0</v>
      </c>
      <c r="T978" s="184">
        <f>S978*H978</f>
        <v>0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185" t="s">
        <v>233</v>
      </c>
      <c r="AT978" s="185" t="s">
        <v>191</v>
      </c>
      <c r="AU978" s="185" t="s">
        <v>82</v>
      </c>
      <c r="AY978" s="19" t="s">
        <v>189</v>
      </c>
      <c r="BE978" s="186">
        <f>IF(N978="základní",J978,0)</f>
        <v>0</v>
      </c>
      <c r="BF978" s="186">
        <f>IF(N978="snížená",J978,0)</f>
        <v>0</v>
      </c>
      <c r="BG978" s="186">
        <f>IF(N978="zákl. přenesená",J978,0)</f>
        <v>0</v>
      </c>
      <c r="BH978" s="186">
        <f>IF(N978="sníž. přenesená",J978,0)</f>
        <v>0</v>
      </c>
      <c r="BI978" s="186">
        <f>IF(N978="nulová",J978,0)</f>
        <v>0</v>
      </c>
      <c r="BJ978" s="19" t="s">
        <v>80</v>
      </c>
      <c r="BK978" s="186">
        <f>ROUND(I978*H978,2)</f>
        <v>0</v>
      </c>
      <c r="BL978" s="19" t="s">
        <v>233</v>
      </c>
      <c r="BM978" s="185" t="s">
        <v>1461</v>
      </c>
    </row>
    <row r="979" s="2" customFormat="1" ht="37.8" customHeight="1">
      <c r="A979" s="38"/>
      <c r="B979" s="172"/>
      <c r="C979" s="173" t="s">
        <v>915</v>
      </c>
      <c r="D979" s="173" t="s">
        <v>191</v>
      </c>
      <c r="E979" s="174" t="s">
        <v>1462</v>
      </c>
      <c r="F979" s="175" t="s">
        <v>1463</v>
      </c>
      <c r="G979" s="176" t="s">
        <v>553</v>
      </c>
      <c r="H979" s="177">
        <v>1</v>
      </c>
      <c r="I979" s="178"/>
      <c r="J979" s="179">
        <f>ROUND(I979*H979,2)</f>
        <v>0</v>
      </c>
      <c r="K979" s="180"/>
      <c r="L979" s="39"/>
      <c r="M979" s="181" t="s">
        <v>1</v>
      </c>
      <c r="N979" s="182" t="s">
        <v>38</v>
      </c>
      <c r="O979" s="77"/>
      <c r="P979" s="183">
        <f>O979*H979</f>
        <v>0</v>
      </c>
      <c r="Q979" s="183">
        <v>0</v>
      </c>
      <c r="R979" s="183">
        <f>Q979*H979</f>
        <v>0</v>
      </c>
      <c r="S979" s="183">
        <v>0</v>
      </c>
      <c r="T979" s="18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185" t="s">
        <v>233</v>
      </c>
      <c r="AT979" s="185" t="s">
        <v>191</v>
      </c>
      <c r="AU979" s="185" t="s">
        <v>82</v>
      </c>
      <c r="AY979" s="19" t="s">
        <v>189</v>
      </c>
      <c r="BE979" s="186">
        <f>IF(N979="základní",J979,0)</f>
        <v>0</v>
      </c>
      <c r="BF979" s="186">
        <f>IF(N979="snížená",J979,0)</f>
        <v>0</v>
      </c>
      <c r="BG979" s="186">
        <f>IF(N979="zákl. přenesená",J979,0)</f>
        <v>0</v>
      </c>
      <c r="BH979" s="186">
        <f>IF(N979="sníž. přenesená",J979,0)</f>
        <v>0</v>
      </c>
      <c r="BI979" s="186">
        <f>IF(N979="nulová",J979,0)</f>
        <v>0</v>
      </c>
      <c r="BJ979" s="19" t="s">
        <v>80</v>
      </c>
      <c r="BK979" s="186">
        <f>ROUND(I979*H979,2)</f>
        <v>0</v>
      </c>
      <c r="BL979" s="19" t="s">
        <v>233</v>
      </c>
      <c r="BM979" s="185" t="s">
        <v>1464</v>
      </c>
    </row>
    <row r="980" s="2" customFormat="1" ht="37.8" customHeight="1">
      <c r="A980" s="38"/>
      <c r="B980" s="172"/>
      <c r="C980" s="173" t="s">
        <v>1465</v>
      </c>
      <c r="D980" s="173" t="s">
        <v>191</v>
      </c>
      <c r="E980" s="174" t="s">
        <v>1466</v>
      </c>
      <c r="F980" s="175" t="s">
        <v>1467</v>
      </c>
      <c r="G980" s="176" t="s">
        <v>553</v>
      </c>
      <c r="H980" s="177">
        <v>1</v>
      </c>
      <c r="I980" s="178"/>
      <c r="J980" s="179">
        <f>ROUND(I980*H980,2)</f>
        <v>0</v>
      </c>
      <c r="K980" s="180"/>
      <c r="L980" s="39"/>
      <c r="M980" s="181" t="s">
        <v>1</v>
      </c>
      <c r="N980" s="182" t="s">
        <v>38</v>
      </c>
      <c r="O980" s="77"/>
      <c r="P980" s="183">
        <f>O980*H980</f>
        <v>0</v>
      </c>
      <c r="Q980" s="183">
        <v>0</v>
      </c>
      <c r="R980" s="183">
        <f>Q980*H980</f>
        <v>0</v>
      </c>
      <c r="S980" s="183">
        <v>0</v>
      </c>
      <c r="T980" s="184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185" t="s">
        <v>233</v>
      </c>
      <c r="AT980" s="185" t="s">
        <v>191</v>
      </c>
      <c r="AU980" s="185" t="s">
        <v>82</v>
      </c>
      <c r="AY980" s="19" t="s">
        <v>189</v>
      </c>
      <c r="BE980" s="186">
        <f>IF(N980="základní",J980,0)</f>
        <v>0</v>
      </c>
      <c r="BF980" s="186">
        <f>IF(N980="snížená",J980,0)</f>
        <v>0</v>
      </c>
      <c r="BG980" s="186">
        <f>IF(N980="zákl. přenesená",J980,0)</f>
        <v>0</v>
      </c>
      <c r="BH980" s="186">
        <f>IF(N980="sníž. přenesená",J980,0)</f>
        <v>0</v>
      </c>
      <c r="BI980" s="186">
        <f>IF(N980="nulová",J980,0)</f>
        <v>0</v>
      </c>
      <c r="BJ980" s="19" t="s">
        <v>80</v>
      </c>
      <c r="BK980" s="186">
        <f>ROUND(I980*H980,2)</f>
        <v>0</v>
      </c>
      <c r="BL980" s="19" t="s">
        <v>233</v>
      </c>
      <c r="BM980" s="185" t="s">
        <v>1468</v>
      </c>
    </row>
    <row r="981" s="2" customFormat="1" ht="37.8" customHeight="1">
      <c r="A981" s="38"/>
      <c r="B981" s="172"/>
      <c r="C981" s="173" t="s">
        <v>918</v>
      </c>
      <c r="D981" s="173" t="s">
        <v>191</v>
      </c>
      <c r="E981" s="174" t="s">
        <v>1469</v>
      </c>
      <c r="F981" s="175" t="s">
        <v>1470</v>
      </c>
      <c r="G981" s="176" t="s">
        <v>1062</v>
      </c>
      <c r="H981" s="230"/>
      <c r="I981" s="178"/>
      <c r="J981" s="179">
        <f>ROUND(I981*H981,2)</f>
        <v>0</v>
      </c>
      <c r="K981" s="180"/>
      <c r="L981" s="39"/>
      <c r="M981" s="181" t="s">
        <v>1</v>
      </c>
      <c r="N981" s="182" t="s">
        <v>38</v>
      </c>
      <c r="O981" s="77"/>
      <c r="P981" s="183">
        <f>O981*H981</f>
        <v>0</v>
      </c>
      <c r="Q981" s="183">
        <v>0</v>
      </c>
      <c r="R981" s="183">
        <f>Q981*H981</f>
        <v>0</v>
      </c>
      <c r="S981" s="183">
        <v>0</v>
      </c>
      <c r="T981" s="184">
        <f>S981*H981</f>
        <v>0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185" t="s">
        <v>233</v>
      </c>
      <c r="AT981" s="185" t="s">
        <v>191</v>
      </c>
      <c r="AU981" s="185" t="s">
        <v>82</v>
      </c>
      <c r="AY981" s="19" t="s">
        <v>189</v>
      </c>
      <c r="BE981" s="186">
        <f>IF(N981="základní",J981,0)</f>
        <v>0</v>
      </c>
      <c r="BF981" s="186">
        <f>IF(N981="snížená",J981,0)</f>
        <v>0</v>
      </c>
      <c r="BG981" s="186">
        <f>IF(N981="zákl. přenesená",J981,0)</f>
        <v>0</v>
      </c>
      <c r="BH981" s="186">
        <f>IF(N981="sníž. přenesená",J981,0)</f>
        <v>0</v>
      </c>
      <c r="BI981" s="186">
        <f>IF(N981="nulová",J981,0)</f>
        <v>0</v>
      </c>
      <c r="BJ981" s="19" t="s">
        <v>80</v>
      </c>
      <c r="BK981" s="186">
        <f>ROUND(I981*H981,2)</f>
        <v>0</v>
      </c>
      <c r="BL981" s="19" t="s">
        <v>233</v>
      </c>
      <c r="BM981" s="185" t="s">
        <v>1471</v>
      </c>
    </row>
    <row r="982" s="12" customFormat="1" ht="22.8" customHeight="1">
      <c r="A982" s="12"/>
      <c r="B982" s="159"/>
      <c r="C982" s="12"/>
      <c r="D982" s="160" t="s">
        <v>72</v>
      </c>
      <c r="E982" s="170" t="s">
        <v>1472</v>
      </c>
      <c r="F982" s="170" t="s">
        <v>1473</v>
      </c>
      <c r="G982" s="12"/>
      <c r="H982" s="12"/>
      <c r="I982" s="162"/>
      <c r="J982" s="171">
        <f>BK982</f>
        <v>0</v>
      </c>
      <c r="K982" s="12"/>
      <c r="L982" s="159"/>
      <c r="M982" s="164"/>
      <c r="N982" s="165"/>
      <c r="O982" s="165"/>
      <c r="P982" s="166">
        <f>SUM(P983:P1011)</f>
        <v>0</v>
      </c>
      <c r="Q982" s="165"/>
      <c r="R982" s="166">
        <f>SUM(R983:R1011)</f>
        <v>0</v>
      </c>
      <c r="S982" s="165"/>
      <c r="T982" s="167">
        <f>SUM(T983:T1011)</f>
        <v>0</v>
      </c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R982" s="160" t="s">
        <v>82</v>
      </c>
      <c r="AT982" s="168" t="s">
        <v>72</v>
      </c>
      <c r="AU982" s="168" t="s">
        <v>80</v>
      </c>
      <c r="AY982" s="160" t="s">
        <v>189</v>
      </c>
      <c r="BK982" s="169">
        <f>SUM(BK983:BK1011)</f>
        <v>0</v>
      </c>
    </row>
    <row r="983" s="2" customFormat="1" ht="33" customHeight="1">
      <c r="A983" s="38"/>
      <c r="B983" s="172"/>
      <c r="C983" s="173" t="s">
        <v>1474</v>
      </c>
      <c r="D983" s="173" t="s">
        <v>191</v>
      </c>
      <c r="E983" s="174" t="s">
        <v>1475</v>
      </c>
      <c r="F983" s="175" t="s">
        <v>1476</v>
      </c>
      <c r="G983" s="176" t="s">
        <v>228</v>
      </c>
      <c r="H983" s="177">
        <v>60</v>
      </c>
      <c r="I983" s="178"/>
      <c r="J983" s="179">
        <f>ROUND(I983*H983,2)</f>
        <v>0</v>
      </c>
      <c r="K983" s="180"/>
      <c r="L983" s="39"/>
      <c r="M983" s="181" t="s">
        <v>1</v>
      </c>
      <c r="N983" s="182" t="s">
        <v>38</v>
      </c>
      <c r="O983" s="77"/>
      <c r="P983" s="183">
        <f>O983*H983</f>
        <v>0</v>
      </c>
      <c r="Q983" s="183">
        <v>0</v>
      </c>
      <c r="R983" s="183">
        <f>Q983*H983</f>
        <v>0</v>
      </c>
      <c r="S983" s="183">
        <v>0</v>
      </c>
      <c r="T983" s="184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185" t="s">
        <v>233</v>
      </c>
      <c r="AT983" s="185" t="s">
        <v>191</v>
      </c>
      <c r="AU983" s="185" t="s">
        <v>82</v>
      </c>
      <c r="AY983" s="19" t="s">
        <v>189</v>
      </c>
      <c r="BE983" s="186">
        <f>IF(N983="základní",J983,0)</f>
        <v>0</v>
      </c>
      <c r="BF983" s="186">
        <f>IF(N983="snížená",J983,0)</f>
        <v>0</v>
      </c>
      <c r="BG983" s="186">
        <f>IF(N983="zákl. přenesená",J983,0)</f>
        <v>0</v>
      </c>
      <c r="BH983" s="186">
        <f>IF(N983="sníž. přenesená",J983,0)</f>
        <v>0</v>
      </c>
      <c r="BI983" s="186">
        <f>IF(N983="nulová",J983,0)</f>
        <v>0</v>
      </c>
      <c r="BJ983" s="19" t="s">
        <v>80</v>
      </c>
      <c r="BK983" s="186">
        <f>ROUND(I983*H983,2)</f>
        <v>0</v>
      </c>
      <c r="BL983" s="19" t="s">
        <v>233</v>
      </c>
      <c r="BM983" s="185" t="s">
        <v>1477</v>
      </c>
    </row>
    <row r="984" s="2" customFormat="1" ht="24.15" customHeight="1">
      <c r="A984" s="38"/>
      <c r="B984" s="172"/>
      <c r="C984" s="173" t="s">
        <v>922</v>
      </c>
      <c r="D984" s="173" t="s">
        <v>191</v>
      </c>
      <c r="E984" s="174" t="s">
        <v>1478</v>
      </c>
      <c r="F984" s="175" t="s">
        <v>1479</v>
      </c>
      <c r="G984" s="176" t="s">
        <v>223</v>
      </c>
      <c r="H984" s="177">
        <v>113.09999999999999</v>
      </c>
      <c r="I984" s="178"/>
      <c r="J984" s="179">
        <f>ROUND(I984*H984,2)</f>
        <v>0</v>
      </c>
      <c r="K984" s="180"/>
      <c r="L984" s="39"/>
      <c r="M984" s="181" t="s">
        <v>1</v>
      </c>
      <c r="N984" s="182" t="s">
        <v>38</v>
      </c>
      <c r="O984" s="77"/>
      <c r="P984" s="183">
        <f>O984*H984</f>
        <v>0</v>
      </c>
      <c r="Q984" s="183">
        <v>0</v>
      </c>
      <c r="R984" s="183">
        <f>Q984*H984</f>
        <v>0</v>
      </c>
      <c r="S984" s="183">
        <v>0</v>
      </c>
      <c r="T984" s="184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185" t="s">
        <v>233</v>
      </c>
      <c r="AT984" s="185" t="s">
        <v>191</v>
      </c>
      <c r="AU984" s="185" t="s">
        <v>82</v>
      </c>
      <c r="AY984" s="19" t="s">
        <v>189</v>
      </c>
      <c r="BE984" s="186">
        <f>IF(N984="základní",J984,0)</f>
        <v>0</v>
      </c>
      <c r="BF984" s="186">
        <f>IF(N984="snížená",J984,0)</f>
        <v>0</v>
      </c>
      <c r="BG984" s="186">
        <f>IF(N984="zákl. přenesená",J984,0)</f>
        <v>0</v>
      </c>
      <c r="BH984" s="186">
        <f>IF(N984="sníž. přenesená",J984,0)</f>
        <v>0</v>
      </c>
      <c r="BI984" s="186">
        <f>IF(N984="nulová",J984,0)</f>
        <v>0</v>
      </c>
      <c r="BJ984" s="19" t="s">
        <v>80</v>
      </c>
      <c r="BK984" s="186">
        <f>ROUND(I984*H984,2)</f>
        <v>0</v>
      </c>
      <c r="BL984" s="19" t="s">
        <v>233</v>
      </c>
      <c r="BM984" s="185" t="s">
        <v>1480</v>
      </c>
    </row>
    <row r="985" s="13" customFormat="1">
      <c r="A985" s="13"/>
      <c r="B985" s="187"/>
      <c r="C985" s="13"/>
      <c r="D985" s="188" t="s">
        <v>195</v>
      </c>
      <c r="E985" s="189" t="s">
        <v>1</v>
      </c>
      <c r="F985" s="190" t="s">
        <v>1023</v>
      </c>
      <c r="G985" s="13"/>
      <c r="H985" s="189" t="s">
        <v>1</v>
      </c>
      <c r="I985" s="191"/>
      <c r="J985" s="13"/>
      <c r="K985" s="13"/>
      <c r="L985" s="187"/>
      <c r="M985" s="192"/>
      <c r="N985" s="193"/>
      <c r="O985" s="193"/>
      <c r="P985" s="193"/>
      <c r="Q985" s="193"/>
      <c r="R985" s="193"/>
      <c r="S985" s="193"/>
      <c r="T985" s="194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189" t="s">
        <v>195</v>
      </c>
      <c r="AU985" s="189" t="s">
        <v>82</v>
      </c>
      <c r="AV985" s="13" t="s">
        <v>80</v>
      </c>
      <c r="AW985" s="13" t="s">
        <v>30</v>
      </c>
      <c r="AX985" s="13" t="s">
        <v>73</v>
      </c>
      <c r="AY985" s="189" t="s">
        <v>189</v>
      </c>
    </row>
    <row r="986" s="14" customFormat="1">
      <c r="A986" s="14"/>
      <c r="B986" s="195"/>
      <c r="C986" s="14"/>
      <c r="D986" s="188" t="s">
        <v>195</v>
      </c>
      <c r="E986" s="196" t="s">
        <v>1</v>
      </c>
      <c r="F986" s="197" t="s">
        <v>1481</v>
      </c>
      <c r="G986" s="14"/>
      <c r="H986" s="198">
        <v>38.319000000000003</v>
      </c>
      <c r="I986" s="199"/>
      <c r="J986" s="14"/>
      <c r="K986" s="14"/>
      <c r="L986" s="195"/>
      <c r="M986" s="200"/>
      <c r="N986" s="201"/>
      <c r="O986" s="201"/>
      <c r="P986" s="201"/>
      <c r="Q986" s="201"/>
      <c r="R986" s="201"/>
      <c r="S986" s="201"/>
      <c r="T986" s="202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196" t="s">
        <v>195</v>
      </c>
      <c r="AU986" s="196" t="s">
        <v>82</v>
      </c>
      <c r="AV986" s="14" t="s">
        <v>82</v>
      </c>
      <c r="AW986" s="14" t="s">
        <v>30</v>
      </c>
      <c r="AX986" s="14" t="s">
        <v>73</v>
      </c>
      <c r="AY986" s="196" t="s">
        <v>189</v>
      </c>
    </row>
    <row r="987" s="13" customFormat="1">
      <c r="A987" s="13"/>
      <c r="B987" s="187"/>
      <c r="C987" s="13"/>
      <c r="D987" s="188" t="s">
        <v>195</v>
      </c>
      <c r="E987" s="189" t="s">
        <v>1</v>
      </c>
      <c r="F987" s="190" t="s">
        <v>206</v>
      </c>
      <c r="G987" s="13"/>
      <c r="H987" s="189" t="s">
        <v>1</v>
      </c>
      <c r="I987" s="191"/>
      <c r="J987" s="13"/>
      <c r="K987" s="13"/>
      <c r="L987" s="187"/>
      <c r="M987" s="192"/>
      <c r="N987" s="193"/>
      <c r="O987" s="193"/>
      <c r="P987" s="193"/>
      <c r="Q987" s="193"/>
      <c r="R987" s="193"/>
      <c r="S987" s="193"/>
      <c r="T987" s="194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189" t="s">
        <v>195</v>
      </c>
      <c r="AU987" s="189" t="s">
        <v>82</v>
      </c>
      <c r="AV987" s="13" t="s">
        <v>80</v>
      </c>
      <c r="AW987" s="13" t="s">
        <v>30</v>
      </c>
      <c r="AX987" s="13" t="s">
        <v>73</v>
      </c>
      <c r="AY987" s="189" t="s">
        <v>189</v>
      </c>
    </row>
    <row r="988" s="14" customFormat="1">
      <c r="A988" s="14"/>
      <c r="B988" s="195"/>
      <c r="C988" s="14"/>
      <c r="D988" s="188" t="s">
        <v>195</v>
      </c>
      <c r="E988" s="196" t="s">
        <v>1</v>
      </c>
      <c r="F988" s="197" t="s">
        <v>671</v>
      </c>
      <c r="G988" s="14"/>
      <c r="H988" s="198">
        <v>74.781000000000006</v>
      </c>
      <c r="I988" s="199"/>
      <c r="J988" s="14"/>
      <c r="K988" s="14"/>
      <c r="L988" s="195"/>
      <c r="M988" s="200"/>
      <c r="N988" s="201"/>
      <c r="O988" s="201"/>
      <c r="P988" s="201"/>
      <c r="Q988" s="201"/>
      <c r="R988" s="201"/>
      <c r="S988" s="201"/>
      <c r="T988" s="202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196" t="s">
        <v>195</v>
      </c>
      <c r="AU988" s="196" t="s">
        <v>82</v>
      </c>
      <c r="AV988" s="14" t="s">
        <v>82</v>
      </c>
      <c r="AW988" s="14" t="s">
        <v>30</v>
      </c>
      <c r="AX988" s="14" t="s">
        <v>73</v>
      </c>
      <c r="AY988" s="196" t="s">
        <v>189</v>
      </c>
    </row>
    <row r="989" s="15" customFormat="1">
      <c r="A989" s="15"/>
      <c r="B989" s="203"/>
      <c r="C989" s="15"/>
      <c r="D989" s="188" t="s">
        <v>195</v>
      </c>
      <c r="E989" s="204" t="s">
        <v>1</v>
      </c>
      <c r="F989" s="205" t="s">
        <v>200</v>
      </c>
      <c r="G989" s="15"/>
      <c r="H989" s="206">
        <v>113.10000000000001</v>
      </c>
      <c r="I989" s="207"/>
      <c r="J989" s="15"/>
      <c r="K989" s="15"/>
      <c r="L989" s="203"/>
      <c r="M989" s="208"/>
      <c r="N989" s="209"/>
      <c r="O989" s="209"/>
      <c r="P989" s="209"/>
      <c r="Q989" s="209"/>
      <c r="R989" s="209"/>
      <c r="S989" s="209"/>
      <c r="T989" s="210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04" t="s">
        <v>195</v>
      </c>
      <c r="AU989" s="204" t="s">
        <v>82</v>
      </c>
      <c r="AV989" s="15" t="s">
        <v>104</v>
      </c>
      <c r="AW989" s="15" t="s">
        <v>30</v>
      </c>
      <c r="AX989" s="15" t="s">
        <v>80</v>
      </c>
      <c r="AY989" s="204" t="s">
        <v>189</v>
      </c>
    </row>
    <row r="990" s="2" customFormat="1" ht="16.5" customHeight="1">
      <c r="A990" s="38"/>
      <c r="B990" s="172"/>
      <c r="C990" s="219" t="s">
        <v>1482</v>
      </c>
      <c r="D990" s="219" t="s">
        <v>874</v>
      </c>
      <c r="E990" s="220" t="s">
        <v>1483</v>
      </c>
      <c r="F990" s="221" t="s">
        <v>1484</v>
      </c>
      <c r="G990" s="222" t="s">
        <v>228</v>
      </c>
      <c r="H990" s="223">
        <v>361.92000000000002</v>
      </c>
      <c r="I990" s="224"/>
      <c r="J990" s="225">
        <f>ROUND(I990*H990,2)</f>
        <v>0</v>
      </c>
      <c r="K990" s="226"/>
      <c r="L990" s="227"/>
      <c r="M990" s="228" t="s">
        <v>1</v>
      </c>
      <c r="N990" s="229" t="s">
        <v>38</v>
      </c>
      <c r="O990" s="77"/>
      <c r="P990" s="183">
        <f>O990*H990</f>
        <v>0</v>
      </c>
      <c r="Q990" s="183">
        <v>0</v>
      </c>
      <c r="R990" s="183">
        <f>Q990*H990</f>
        <v>0</v>
      </c>
      <c r="S990" s="183">
        <v>0</v>
      </c>
      <c r="T990" s="184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185" t="s">
        <v>281</v>
      </c>
      <c r="AT990" s="185" t="s">
        <v>874</v>
      </c>
      <c r="AU990" s="185" t="s">
        <v>82</v>
      </c>
      <c r="AY990" s="19" t="s">
        <v>189</v>
      </c>
      <c r="BE990" s="186">
        <f>IF(N990="základní",J990,0)</f>
        <v>0</v>
      </c>
      <c r="BF990" s="186">
        <f>IF(N990="snížená",J990,0)</f>
        <v>0</v>
      </c>
      <c r="BG990" s="186">
        <f>IF(N990="zákl. přenesená",J990,0)</f>
        <v>0</v>
      </c>
      <c r="BH990" s="186">
        <f>IF(N990="sníž. přenesená",J990,0)</f>
        <v>0</v>
      </c>
      <c r="BI990" s="186">
        <f>IF(N990="nulová",J990,0)</f>
        <v>0</v>
      </c>
      <c r="BJ990" s="19" t="s">
        <v>80</v>
      </c>
      <c r="BK990" s="186">
        <f>ROUND(I990*H990,2)</f>
        <v>0</v>
      </c>
      <c r="BL990" s="19" t="s">
        <v>233</v>
      </c>
      <c r="BM990" s="185" t="s">
        <v>1485</v>
      </c>
    </row>
    <row r="991" s="14" customFormat="1">
      <c r="A991" s="14"/>
      <c r="B991" s="195"/>
      <c r="C991" s="14"/>
      <c r="D991" s="188" t="s">
        <v>195</v>
      </c>
      <c r="E991" s="196" t="s">
        <v>1</v>
      </c>
      <c r="F991" s="197" t="s">
        <v>1486</v>
      </c>
      <c r="G991" s="14"/>
      <c r="H991" s="198">
        <v>361.92000000000002</v>
      </c>
      <c r="I991" s="199"/>
      <c r="J991" s="14"/>
      <c r="K991" s="14"/>
      <c r="L991" s="195"/>
      <c r="M991" s="200"/>
      <c r="N991" s="201"/>
      <c r="O991" s="201"/>
      <c r="P991" s="201"/>
      <c r="Q991" s="201"/>
      <c r="R991" s="201"/>
      <c r="S991" s="201"/>
      <c r="T991" s="202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196" t="s">
        <v>195</v>
      </c>
      <c r="AU991" s="196" t="s">
        <v>82</v>
      </c>
      <c r="AV991" s="14" t="s">
        <v>82</v>
      </c>
      <c r="AW991" s="14" t="s">
        <v>30</v>
      </c>
      <c r="AX991" s="14" t="s">
        <v>73</v>
      </c>
      <c r="AY991" s="196" t="s">
        <v>189</v>
      </c>
    </row>
    <row r="992" s="15" customFormat="1">
      <c r="A992" s="15"/>
      <c r="B992" s="203"/>
      <c r="C992" s="15"/>
      <c r="D992" s="188" t="s">
        <v>195</v>
      </c>
      <c r="E992" s="204" t="s">
        <v>1</v>
      </c>
      <c r="F992" s="205" t="s">
        <v>200</v>
      </c>
      <c r="G992" s="15"/>
      <c r="H992" s="206">
        <v>361.92000000000002</v>
      </c>
      <c r="I992" s="207"/>
      <c r="J992" s="15"/>
      <c r="K992" s="15"/>
      <c r="L992" s="203"/>
      <c r="M992" s="208"/>
      <c r="N992" s="209"/>
      <c r="O992" s="209"/>
      <c r="P992" s="209"/>
      <c r="Q992" s="209"/>
      <c r="R992" s="209"/>
      <c r="S992" s="209"/>
      <c r="T992" s="210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04" t="s">
        <v>195</v>
      </c>
      <c r="AU992" s="204" t="s">
        <v>82</v>
      </c>
      <c r="AV992" s="15" t="s">
        <v>104</v>
      </c>
      <c r="AW992" s="15" t="s">
        <v>30</v>
      </c>
      <c r="AX992" s="15" t="s">
        <v>80</v>
      </c>
      <c r="AY992" s="204" t="s">
        <v>189</v>
      </c>
    </row>
    <row r="993" s="2" customFormat="1" ht="37.8" customHeight="1">
      <c r="A993" s="38"/>
      <c r="B993" s="172"/>
      <c r="C993" s="173" t="s">
        <v>925</v>
      </c>
      <c r="D993" s="173" t="s">
        <v>191</v>
      </c>
      <c r="E993" s="174" t="s">
        <v>1487</v>
      </c>
      <c r="F993" s="175" t="s">
        <v>1488</v>
      </c>
      <c r="G993" s="176" t="s">
        <v>228</v>
      </c>
      <c r="H993" s="177">
        <v>361.92000000000002</v>
      </c>
      <c r="I993" s="178"/>
      <c r="J993" s="179">
        <f>ROUND(I993*H993,2)</f>
        <v>0</v>
      </c>
      <c r="K993" s="180"/>
      <c r="L993" s="39"/>
      <c r="M993" s="181" t="s">
        <v>1</v>
      </c>
      <c r="N993" s="182" t="s">
        <v>38</v>
      </c>
      <c r="O993" s="77"/>
      <c r="P993" s="183">
        <f>O993*H993</f>
        <v>0</v>
      </c>
      <c r="Q993" s="183">
        <v>0</v>
      </c>
      <c r="R993" s="183">
        <f>Q993*H993</f>
        <v>0</v>
      </c>
      <c r="S993" s="183">
        <v>0</v>
      </c>
      <c r="T993" s="184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185" t="s">
        <v>233</v>
      </c>
      <c r="AT993" s="185" t="s">
        <v>191</v>
      </c>
      <c r="AU993" s="185" t="s">
        <v>82</v>
      </c>
      <c r="AY993" s="19" t="s">
        <v>189</v>
      </c>
      <c r="BE993" s="186">
        <f>IF(N993="základní",J993,0)</f>
        <v>0</v>
      </c>
      <c r="BF993" s="186">
        <f>IF(N993="snížená",J993,0)</f>
        <v>0</v>
      </c>
      <c r="BG993" s="186">
        <f>IF(N993="zákl. přenesená",J993,0)</f>
        <v>0</v>
      </c>
      <c r="BH993" s="186">
        <f>IF(N993="sníž. přenesená",J993,0)</f>
        <v>0</v>
      </c>
      <c r="BI993" s="186">
        <f>IF(N993="nulová",J993,0)</f>
        <v>0</v>
      </c>
      <c r="BJ993" s="19" t="s">
        <v>80</v>
      </c>
      <c r="BK993" s="186">
        <f>ROUND(I993*H993,2)</f>
        <v>0</v>
      </c>
      <c r="BL993" s="19" t="s">
        <v>233</v>
      </c>
      <c r="BM993" s="185" t="s">
        <v>1489</v>
      </c>
    </row>
    <row r="994" s="2" customFormat="1" ht="55.5" customHeight="1">
      <c r="A994" s="38"/>
      <c r="B994" s="172"/>
      <c r="C994" s="173" t="s">
        <v>1490</v>
      </c>
      <c r="D994" s="173" t="s">
        <v>191</v>
      </c>
      <c r="E994" s="174" t="s">
        <v>1491</v>
      </c>
      <c r="F994" s="175" t="s">
        <v>1492</v>
      </c>
      <c r="G994" s="176" t="s">
        <v>223</v>
      </c>
      <c r="H994" s="177">
        <v>113.09999999999999</v>
      </c>
      <c r="I994" s="178"/>
      <c r="J994" s="179">
        <f>ROUND(I994*H994,2)</f>
        <v>0</v>
      </c>
      <c r="K994" s="180"/>
      <c r="L994" s="39"/>
      <c r="M994" s="181" t="s">
        <v>1</v>
      </c>
      <c r="N994" s="182" t="s">
        <v>38</v>
      </c>
      <c r="O994" s="77"/>
      <c r="P994" s="183">
        <f>O994*H994</f>
        <v>0</v>
      </c>
      <c r="Q994" s="183">
        <v>0</v>
      </c>
      <c r="R994" s="183">
        <f>Q994*H994</f>
        <v>0</v>
      </c>
      <c r="S994" s="183">
        <v>0</v>
      </c>
      <c r="T994" s="184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185" t="s">
        <v>233</v>
      </c>
      <c r="AT994" s="185" t="s">
        <v>191</v>
      </c>
      <c r="AU994" s="185" t="s">
        <v>82</v>
      </c>
      <c r="AY994" s="19" t="s">
        <v>189</v>
      </c>
      <c r="BE994" s="186">
        <f>IF(N994="základní",J994,0)</f>
        <v>0</v>
      </c>
      <c r="BF994" s="186">
        <f>IF(N994="snížená",J994,0)</f>
        <v>0</v>
      </c>
      <c r="BG994" s="186">
        <f>IF(N994="zákl. přenesená",J994,0)</f>
        <v>0</v>
      </c>
      <c r="BH994" s="186">
        <f>IF(N994="sníž. přenesená",J994,0)</f>
        <v>0</v>
      </c>
      <c r="BI994" s="186">
        <f>IF(N994="nulová",J994,0)</f>
        <v>0</v>
      </c>
      <c r="BJ994" s="19" t="s">
        <v>80</v>
      </c>
      <c r="BK994" s="186">
        <f>ROUND(I994*H994,2)</f>
        <v>0</v>
      </c>
      <c r="BL994" s="19" t="s">
        <v>233</v>
      </c>
      <c r="BM994" s="185" t="s">
        <v>1493</v>
      </c>
    </row>
    <row r="995" s="13" customFormat="1">
      <c r="A995" s="13"/>
      <c r="B995" s="187"/>
      <c r="C995" s="13"/>
      <c r="D995" s="188" t="s">
        <v>195</v>
      </c>
      <c r="E995" s="189" t="s">
        <v>1</v>
      </c>
      <c r="F995" s="190" t="s">
        <v>1023</v>
      </c>
      <c r="G995" s="13"/>
      <c r="H995" s="189" t="s">
        <v>1</v>
      </c>
      <c r="I995" s="191"/>
      <c r="J995" s="13"/>
      <c r="K995" s="13"/>
      <c r="L995" s="187"/>
      <c r="M995" s="192"/>
      <c r="N995" s="193"/>
      <c r="O995" s="193"/>
      <c r="P995" s="193"/>
      <c r="Q995" s="193"/>
      <c r="R995" s="193"/>
      <c r="S995" s="193"/>
      <c r="T995" s="194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189" t="s">
        <v>195</v>
      </c>
      <c r="AU995" s="189" t="s">
        <v>82</v>
      </c>
      <c r="AV995" s="13" t="s">
        <v>80</v>
      </c>
      <c r="AW995" s="13" t="s">
        <v>30</v>
      </c>
      <c r="AX995" s="13" t="s">
        <v>73</v>
      </c>
      <c r="AY995" s="189" t="s">
        <v>189</v>
      </c>
    </row>
    <row r="996" s="14" customFormat="1">
      <c r="A996" s="14"/>
      <c r="B996" s="195"/>
      <c r="C996" s="14"/>
      <c r="D996" s="188" t="s">
        <v>195</v>
      </c>
      <c r="E996" s="196" t="s">
        <v>1</v>
      </c>
      <c r="F996" s="197" t="s">
        <v>1494</v>
      </c>
      <c r="G996" s="14"/>
      <c r="H996" s="198">
        <v>28.686</v>
      </c>
      <c r="I996" s="199"/>
      <c r="J996" s="14"/>
      <c r="K996" s="14"/>
      <c r="L996" s="195"/>
      <c r="M996" s="200"/>
      <c r="N996" s="201"/>
      <c r="O996" s="201"/>
      <c r="P996" s="201"/>
      <c r="Q996" s="201"/>
      <c r="R996" s="201"/>
      <c r="S996" s="201"/>
      <c r="T996" s="202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196" t="s">
        <v>195</v>
      </c>
      <c r="AU996" s="196" t="s">
        <v>82</v>
      </c>
      <c r="AV996" s="14" t="s">
        <v>82</v>
      </c>
      <c r="AW996" s="14" t="s">
        <v>30</v>
      </c>
      <c r="AX996" s="14" t="s">
        <v>73</v>
      </c>
      <c r="AY996" s="196" t="s">
        <v>189</v>
      </c>
    </row>
    <row r="997" s="14" customFormat="1">
      <c r="A997" s="14"/>
      <c r="B997" s="195"/>
      <c r="C997" s="14"/>
      <c r="D997" s="188" t="s">
        <v>195</v>
      </c>
      <c r="E997" s="196" t="s">
        <v>1</v>
      </c>
      <c r="F997" s="197" t="s">
        <v>1495</v>
      </c>
      <c r="G997" s="14"/>
      <c r="H997" s="198">
        <v>9.6329999999999991</v>
      </c>
      <c r="I997" s="199"/>
      <c r="J997" s="14"/>
      <c r="K997" s="14"/>
      <c r="L997" s="195"/>
      <c r="M997" s="200"/>
      <c r="N997" s="201"/>
      <c r="O997" s="201"/>
      <c r="P997" s="201"/>
      <c r="Q997" s="201"/>
      <c r="R997" s="201"/>
      <c r="S997" s="201"/>
      <c r="T997" s="202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196" t="s">
        <v>195</v>
      </c>
      <c r="AU997" s="196" t="s">
        <v>82</v>
      </c>
      <c r="AV997" s="14" t="s">
        <v>82</v>
      </c>
      <c r="AW997" s="14" t="s">
        <v>30</v>
      </c>
      <c r="AX997" s="14" t="s">
        <v>73</v>
      </c>
      <c r="AY997" s="196" t="s">
        <v>189</v>
      </c>
    </row>
    <row r="998" s="16" customFormat="1">
      <c r="A998" s="16"/>
      <c r="B998" s="211"/>
      <c r="C998" s="16"/>
      <c r="D998" s="188" t="s">
        <v>195</v>
      </c>
      <c r="E998" s="212" t="s">
        <v>1</v>
      </c>
      <c r="F998" s="213" t="s">
        <v>243</v>
      </c>
      <c r="G998" s="16"/>
      <c r="H998" s="214">
        <v>38.319000000000003</v>
      </c>
      <c r="I998" s="215"/>
      <c r="J998" s="16"/>
      <c r="K998" s="16"/>
      <c r="L998" s="211"/>
      <c r="M998" s="216"/>
      <c r="N998" s="217"/>
      <c r="O998" s="217"/>
      <c r="P998" s="217"/>
      <c r="Q998" s="217"/>
      <c r="R998" s="217"/>
      <c r="S998" s="217"/>
      <c r="T998" s="218"/>
      <c r="U998" s="16"/>
      <c r="V998" s="16"/>
      <c r="W998" s="16"/>
      <c r="X998" s="16"/>
      <c r="Y998" s="16"/>
      <c r="Z998" s="16"/>
      <c r="AA998" s="16"/>
      <c r="AB998" s="16"/>
      <c r="AC998" s="16"/>
      <c r="AD998" s="16"/>
      <c r="AE998" s="16"/>
      <c r="AT998" s="212" t="s">
        <v>195</v>
      </c>
      <c r="AU998" s="212" t="s">
        <v>82</v>
      </c>
      <c r="AV998" s="16" t="s">
        <v>101</v>
      </c>
      <c r="AW998" s="16" t="s">
        <v>30</v>
      </c>
      <c r="AX998" s="16" t="s">
        <v>73</v>
      </c>
      <c r="AY998" s="212" t="s">
        <v>189</v>
      </c>
    </row>
    <row r="999" s="13" customFormat="1">
      <c r="A999" s="13"/>
      <c r="B999" s="187"/>
      <c r="C999" s="13"/>
      <c r="D999" s="188" t="s">
        <v>195</v>
      </c>
      <c r="E999" s="189" t="s">
        <v>1</v>
      </c>
      <c r="F999" s="190" t="s">
        <v>206</v>
      </c>
      <c r="G999" s="13"/>
      <c r="H999" s="189" t="s">
        <v>1</v>
      </c>
      <c r="I999" s="191"/>
      <c r="J999" s="13"/>
      <c r="K999" s="13"/>
      <c r="L999" s="187"/>
      <c r="M999" s="192"/>
      <c r="N999" s="193"/>
      <c r="O999" s="193"/>
      <c r="P999" s="193"/>
      <c r="Q999" s="193"/>
      <c r="R999" s="193"/>
      <c r="S999" s="193"/>
      <c r="T999" s="194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189" t="s">
        <v>195</v>
      </c>
      <c r="AU999" s="189" t="s">
        <v>82</v>
      </c>
      <c r="AV999" s="13" t="s">
        <v>80</v>
      </c>
      <c r="AW999" s="13" t="s">
        <v>30</v>
      </c>
      <c r="AX999" s="13" t="s">
        <v>73</v>
      </c>
      <c r="AY999" s="189" t="s">
        <v>189</v>
      </c>
    </row>
    <row r="1000" s="14" customFormat="1">
      <c r="A1000" s="14"/>
      <c r="B1000" s="195"/>
      <c r="C1000" s="14"/>
      <c r="D1000" s="188" t="s">
        <v>195</v>
      </c>
      <c r="E1000" s="196" t="s">
        <v>1</v>
      </c>
      <c r="F1000" s="197" t="s">
        <v>1496</v>
      </c>
      <c r="G1000" s="14"/>
      <c r="H1000" s="198">
        <v>113.09999999999999</v>
      </c>
      <c r="I1000" s="199"/>
      <c r="J1000" s="14"/>
      <c r="K1000" s="14"/>
      <c r="L1000" s="195"/>
      <c r="M1000" s="200"/>
      <c r="N1000" s="201"/>
      <c r="O1000" s="201"/>
      <c r="P1000" s="201"/>
      <c r="Q1000" s="201"/>
      <c r="R1000" s="201"/>
      <c r="S1000" s="201"/>
      <c r="T1000" s="202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196" t="s">
        <v>195</v>
      </c>
      <c r="AU1000" s="196" t="s">
        <v>82</v>
      </c>
      <c r="AV1000" s="14" t="s">
        <v>82</v>
      </c>
      <c r="AW1000" s="14" t="s">
        <v>30</v>
      </c>
      <c r="AX1000" s="14" t="s">
        <v>73</v>
      </c>
      <c r="AY1000" s="196" t="s">
        <v>189</v>
      </c>
    </row>
    <row r="1001" s="14" customFormat="1">
      <c r="A1001" s="14"/>
      <c r="B1001" s="195"/>
      <c r="C1001" s="14"/>
      <c r="D1001" s="188" t="s">
        <v>195</v>
      </c>
      <c r="E1001" s="196" t="s">
        <v>1</v>
      </c>
      <c r="F1001" s="197" t="s">
        <v>1497</v>
      </c>
      <c r="G1001" s="14"/>
      <c r="H1001" s="198">
        <v>-38.319000000000003</v>
      </c>
      <c r="I1001" s="199"/>
      <c r="J1001" s="14"/>
      <c r="K1001" s="14"/>
      <c r="L1001" s="195"/>
      <c r="M1001" s="200"/>
      <c r="N1001" s="201"/>
      <c r="O1001" s="201"/>
      <c r="P1001" s="201"/>
      <c r="Q1001" s="201"/>
      <c r="R1001" s="201"/>
      <c r="S1001" s="201"/>
      <c r="T1001" s="202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196" t="s">
        <v>195</v>
      </c>
      <c r="AU1001" s="196" t="s">
        <v>82</v>
      </c>
      <c r="AV1001" s="14" t="s">
        <v>82</v>
      </c>
      <c r="AW1001" s="14" t="s">
        <v>30</v>
      </c>
      <c r="AX1001" s="14" t="s">
        <v>73</v>
      </c>
      <c r="AY1001" s="196" t="s">
        <v>189</v>
      </c>
    </row>
    <row r="1002" s="16" customFormat="1">
      <c r="A1002" s="16"/>
      <c r="B1002" s="211"/>
      <c r="C1002" s="16"/>
      <c r="D1002" s="188" t="s">
        <v>195</v>
      </c>
      <c r="E1002" s="212" t="s">
        <v>1</v>
      </c>
      <c r="F1002" s="213" t="s">
        <v>243</v>
      </c>
      <c r="G1002" s="16"/>
      <c r="H1002" s="214">
        <v>74.780999999999992</v>
      </c>
      <c r="I1002" s="215"/>
      <c r="J1002" s="16"/>
      <c r="K1002" s="16"/>
      <c r="L1002" s="211"/>
      <c r="M1002" s="216"/>
      <c r="N1002" s="217"/>
      <c r="O1002" s="217"/>
      <c r="P1002" s="217"/>
      <c r="Q1002" s="217"/>
      <c r="R1002" s="217"/>
      <c r="S1002" s="217"/>
      <c r="T1002" s="218"/>
      <c r="U1002" s="16"/>
      <c r="V1002" s="16"/>
      <c r="W1002" s="16"/>
      <c r="X1002" s="16"/>
      <c r="Y1002" s="16"/>
      <c r="Z1002" s="16"/>
      <c r="AA1002" s="16"/>
      <c r="AB1002" s="16"/>
      <c r="AC1002" s="16"/>
      <c r="AD1002" s="16"/>
      <c r="AE1002" s="16"/>
      <c r="AT1002" s="212" t="s">
        <v>195</v>
      </c>
      <c r="AU1002" s="212" t="s">
        <v>82</v>
      </c>
      <c r="AV1002" s="16" t="s">
        <v>101</v>
      </c>
      <c r="AW1002" s="16" t="s">
        <v>30</v>
      </c>
      <c r="AX1002" s="16" t="s">
        <v>73</v>
      </c>
      <c r="AY1002" s="212" t="s">
        <v>189</v>
      </c>
    </row>
    <row r="1003" s="15" customFormat="1">
      <c r="A1003" s="15"/>
      <c r="B1003" s="203"/>
      <c r="C1003" s="15"/>
      <c r="D1003" s="188" t="s">
        <v>195</v>
      </c>
      <c r="E1003" s="204" t="s">
        <v>1</v>
      </c>
      <c r="F1003" s="205" t="s">
        <v>200</v>
      </c>
      <c r="G1003" s="15"/>
      <c r="H1003" s="206">
        <v>113.09999999999998</v>
      </c>
      <c r="I1003" s="207"/>
      <c r="J1003" s="15"/>
      <c r="K1003" s="15"/>
      <c r="L1003" s="203"/>
      <c r="M1003" s="208"/>
      <c r="N1003" s="209"/>
      <c r="O1003" s="209"/>
      <c r="P1003" s="209"/>
      <c r="Q1003" s="209"/>
      <c r="R1003" s="209"/>
      <c r="S1003" s="209"/>
      <c r="T1003" s="210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04" t="s">
        <v>195</v>
      </c>
      <c r="AU1003" s="204" t="s">
        <v>82</v>
      </c>
      <c r="AV1003" s="15" t="s">
        <v>104</v>
      </c>
      <c r="AW1003" s="15" t="s">
        <v>30</v>
      </c>
      <c r="AX1003" s="15" t="s">
        <v>80</v>
      </c>
      <c r="AY1003" s="204" t="s">
        <v>189</v>
      </c>
    </row>
    <row r="1004" s="2" customFormat="1" ht="24.15" customHeight="1">
      <c r="A1004" s="38"/>
      <c r="B1004" s="172"/>
      <c r="C1004" s="219" t="s">
        <v>929</v>
      </c>
      <c r="D1004" s="219" t="s">
        <v>874</v>
      </c>
      <c r="E1004" s="220" t="s">
        <v>1498</v>
      </c>
      <c r="F1004" s="221" t="s">
        <v>1499</v>
      </c>
      <c r="G1004" s="222" t="s">
        <v>223</v>
      </c>
      <c r="H1004" s="223">
        <v>122.148</v>
      </c>
      <c r="I1004" s="224"/>
      <c r="J1004" s="225">
        <f>ROUND(I1004*H1004,2)</f>
        <v>0</v>
      </c>
      <c r="K1004" s="226"/>
      <c r="L1004" s="227"/>
      <c r="M1004" s="228" t="s">
        <v>1</v>
      </c>
      <c r="N1004" s="229" t="s">
        <v>38</v>
      </c>
      <c r="O1004" s="77"/>
      <c r="P1004" s="183">
        <f>O1004*H1004</f>
        <v>0</v>
      </c>
      <c r="Q1004" s="183">
        <v>0</v>
      </c>
      <c r="R1004" s="183">
        <f>Q1004*H1004</f>
        <v>0</v>
      </c>
      <c r="S1004" s="183">
        <v>0</v>
      </c>
      <c r="T1004" s="184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185" t="s">
        <v>281</v>
      </c>
      <c r="AT1004" s="185" t="s">
        <v>874</v>
      </c>
      <c r="AU1004" s="185" t="s">
        <v>82</v>
      </c>
      <c r="AY1004" s="19" t="s">
        <v>189</v>
      </c>
      <c r="BE1004" s="186">
        <f>IF(N1004="základní",J1004,0)</f>
        <v>0</v>
      </c>
      <c r="BF1004" s="186">
        <f>IF(N1004="snížená",J1004,0)</f>
        <v>0</v>
      </c>
      <c r="BG1004" s="186">
        <f>IF(N1004="zákl. přenesená",J1004,0)</f>
        <v>0</v>
      </c>
      <c r="BH1004" s="186">
        <f>IF(N1004="sníž. přenesená",J1004,0)</f>
        <v>0</v>
      </c>
      <c r="BI1004" s="186">
        <f>IF(N1004="nulová",J1004,0)</f>
        <v>0</v>
      </c>
      <c r="BJ1004" s="19" t="s">
        <v>80</v>
      </c>
      <c r="BK1004" s="186">
        <f>ROUND(I1004*H1004,2)</f>
        <v>0</v>
      </c>
      <c r="BL1004" s="19" t="s">
        <v>233</v>
      </c>
      <c r="BM1004" s="185" t="s">
        <v>1500</v>
      </c>
    </row>
    <row r="1005" s="14" customFormat="1">
      <c r="A1005" s="14"/>
      <c r="B1005" s="195"/>
      <c r="C1005" s="14"/>
      <c r="D1005" s="188" t="s">
        <v>195</v>
      </c>
      <c r="E1005" s="196" t="s">
        <v>1</v>
      </c>
      <c r="F1005" s="197" t="s">
        <v>1501</v>
      </c>
      <c r="G1005" s="14"/>
      <c r="H1005" s="198">
        <v>122.148</v>
      </c>
      <c r="I1005" s="199"/>
      <c r="J1005" s="14"/>
      <c r="K1005" s="14"/>
      <c r="L1005" s="195"/>
      <c r="M1005" s="200"/>
      <c r="N1005" s="201"/>
      <c r="O1005" s="201"/>
      <c r="P1005" s="201"/>
      <c r="Q1005" s="201"/>
      <c r="R1005" s="201"/>
      <c r="S1005" s="201"/>
      <c r="T1005" s="202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196" t="s">
        <v>195</v>
      </c>
      <c r="AU1005" s="196" t="s">
        <v>82</v>
      </c>
      <c r="AV1005" s="14" t="s">
        <v>82</v>
      </c>
      <c r="AW1005" s="14" t="s">
        <v>30</v>
      </c>
      <c r="AX1005" s="14" t="s">
        <v>73</v>
      </c>
      <c r="AY1005" s="196" t="s">
        <v>189</v>
      </c>
    </row>
    <row r="1006" s="15" customFormat="1">
      <c r="A1006" s="15"/>
      <c r="B1006" s="203"/>
      <c r="C1006" s="15"/>
      <c r="D1006" s="188" t="s">
        <v>195</v>
      </c>
      <c r="E1006" s="204" t="s">
        <v>1</v>
      </c>
      <c r="F1006" s="205" t="s">
        <v>200</v>
      </c>
      <c r="G1006" s="15"/>
      <c r="H1006" s="206">
        <v>122.148</v>
      </c>
      <c r="I1006" s="207"/>
      <c r="J1006" s="15"/>
      <c r="K1006" s="15"/>
      <c r="L1006" s="203"/>
      <c r="M1006" s="208"/>
      <c r="N1006" s="209"/>
      <c r="O1006" s="209"/>
      <c r="P1006" s="209"/>
      <c r="Q1006" s="209"/>
      <c r="R1006" s="209"/>
      <c r="S1006" s="209"/>
      <c r="T1006" s="210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04" t="s">
        <v>195</v>
      </c>
      <c r="AU1006" s="204" t="s">
        <v>82</v>
      </c>
      <c r="AV1006" s="15" t="s">
        <v>104</v>
      </c>
      <c r="AW1006" s="15" t="s">
        <v>30</v>
      </c>
      <c r="AX1006" s="15" t="s">
        <v>80</v>
      </c>
      <c r="AY1006" s="204" t="s">
        <v>189</v>
      </c>
    </row>
    <row r="1007" s="2" customFormat="1" ht="24.15" customHeight="1">
      <c r="A1007" s="38"/>
      <c r="B1007" s="172"/>
      <c r="C1007" s="173" t="s">
        <v>1502</v>
      </c>
      <c r="D1007" s="173" t="s">
        <v>191</v>
      </c>
      <c r="E1007" s="174" t="s">
        <v>1503</v>
      </c>
      <c r="F1007" s="175" t="s">
        <v>1504</v>
      </c>
      <c r="G1007" s="176" t="s">
        <v>223</v>
      </c>
      <c r="H1007" s="177">
        <v>196.34200000000001</v>
      </c>
      <c r="I1007" s="178"/>
      <c r="J1007" s="179">
        <f>ROUND(I1007*H1007,2)</f>
        <v>0</v>
      </c>
      <c r="K1007" s="180"/>
      <c r="L1007" s="39"/>
      <c r="M1007" s="181" t="s">
        <v>1</v>
      </c>
      <c r="N1007" s="182" t="s">
        <v>38</v>
      </c>
      <c r="O1007" s="77"/>
      <c r="P1007" s="183">
        <f>O1007*H1007</f>
        <v>0</v>
      </c>
      <c r="Q1007" s="183">
        <v>0</v>
      </c>
      <c r="R1007" s="183">
        <f>Q1007*H1007</f>
        <v>0</v>
      </c>
      <c r="S1007" s="183">
        <v>0</v>
      </c>
      <c r="T1007" s="184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185" t="s">
        <v>233</v>
      </c>
      <c r="AT1007" s="185" t="s">
        <v>191</v>
      </c>
      <c r="AU1007" s="185" t="s">
        <v>82</v>
      </c>
      <c r="AY1007" s="19" t="s">
        <v>189</v>
      </c>
      <c r="BE1007" s="186">
        <f>IF(N1007="základní",J1007,0)</f>
        <v>0</v>
      </c>
      <c r="BF1007" s="186">
        <f>IF(N1007="snížená",J1007,0)</f>
        <v>0</v>
      </c>
      <c r="BG1007" s="186">
        <f>IF(N1007="zákl. přenesená",J1007,0)</f>
        <v>0</v>
      </c>
      <c r="BH1007" s="186">
        <f>IF(N1007="sníž. přenesená",J1007,0)</f>
        <v>0</v>
      </c>
      <c r="BI1007" s="186">
        <f>IF(N1007="nulová",J1007,0)</f>
        <v>0</v>
      </c>
      <c r="BJ1007" s="19" t="s">
        <v>80</v>
      </c>
      <c r="BK1007" s="186">
        <f>ROUND(I1007*H1007,2)</f>
        <v>0</v>
      </c>
      <c r="BL1007" s="19" t="s">
        <v>233</v>
      </c>
      <c r="BM1007" s="185" t="s">
        <v>1505</v>
      </c>
    </row>
    <row r="1008" s="14" customFormat="1">
      <c r="A1008" s="14"/>
      <c r="B1008" s="195"/>
      <c r="C1008" s="14"/>
      <c r="D1008" s="188" t="s">
        <v>195</v>
      </c>
      <c r="E1008" s="196" t="s">
        <v>1</v>
      </c>
      <c r="F1008" s="197" t="s">
        <v>1506</v>
      </c>
      <c r="G1008" s="14"/>
      <c r="H1008" s="198">
        <v>113.09999999999999</v>
      </c>
      <c r="I1008" s="199"/>
      <c r="J1008" s="14"/>
      <c r="K1008" s="14"/>
      <c r="L1008" s="195"/>
      <c r="M1008" s="200"/>
      <c r="N1008" s="201"/>
      <c r="O1008" s="201"/>
      <c r="P1008" s="201"/>
      <c r="Q1008" s="201"/>
      <c r="R1008" s="201"/>
      <c r="S1008" s="201"/>
      <c r="T1008" s="202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196" t="s">
        <v>195</v>
      </c>
      <c r="AU1008" s="196" t="s">
        <v>82</v>
      </c>
      <c r="AV1008" s="14" t="s">
        <v>82</v>
      </c>
      <c r="AW1008" s="14" t="s">
        <v>30</v>
      </c>
      <c r="AX1008" s="14" t="s">
        <v>73</v>
      </c>
      <c r="AY1008" s="196" t="s">
        <v>189</v>
      </c>
    </row>
    <row r="1009" s="14" customFormat="1">
      <c r="A1009" s="14"/>
      <c r="B1009" s="195"/>
      <c r="C1009" s="14"/>
      <c r="D1009" s="188" t="s">
        <v>195</v>
      </c>
      <c r="E1009" s="196" t="s">
        <v>1</v>
      </c>
      <c r="F1009" s="197" t="s">
        <v>1507</v>
      </c>
      <c r="G1009" s="14"/>
      <c r="H1009" s="198">
        <v>83.242000000000004</v>
      </c>
      <c r="I1009" s="199"/>
      <c r="J1009" s="14"/>
      <c r="K1009" s="14"/>
      <c r="L1009" s="195"/>
      <c r="M1009" s="200"/>
      <c r="N1009" s="201"/>
      <c r="O1009" s="201"/>
      <c r="P1009" s="201"/>
      <c r="Q1009" s="201"/>
      <c r="R1009" s="201"/>
      <c r="S1009" s="201"/>
      <c r="T1009" s="202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196" t="s">
        <v>195</v>
      </c>
      <c r="AU1009" s="196" t="s">
        <v>82</v>
      </c>
      <c r="AV1009" s="14" t="s">
        <v>82</v>
      </c>
      <c r="AW1009" s="14" t="s">
        <v>30</v>
      </c>
      <c r="AX1009" s="14" t="s">
        <v>73</v>
      </c>
      <c r="AY1009" s="196" t="s">
        <v>189</v>
      </c>
    </row>
    <row r="1010" s="15" customFormat="1">
      <c r="A1010" s="15"/>
      <c r="B1010" s="203"/>
      <c r="C1010" s="15"/>
      <c r="D1010" s="188" t="s">
        <v>195</v>
      </c>
      <c r="E1010" s="204" t="s">
        <v>1</v>
      </c>
      <c r="F1010" s="205" t="s">
        <v>200</v>
      </c>
      <c r="G1010" s="15"/>
      <c r="H1010" s="206">
        <v>196.34199999999999</v>
      </c>
      <c r="I1010" s="207"/>
      <c r="J1010" s="15"/>
      <c r="K1010" s="15"/>
      <c r="L1010" s="203"/>
      <c r="M1010" s="208"/>
      <c r="N1010" s="209"/>
      <c r="O1010" s="209"/>
      <c r="P1010" s="209"/>
      <c r="Q1010" s="209"/>
      <c r="R1010" s="209"/>
      <c r="S1010" s="209"/>
      <c r="T1010" s="210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T1010" s="204" t="s">
        <v>195</v>
      </c>
      <c r="AU1010" s="204" t="s">
        <v>82</v>
      </c>
      <c r="AV1010" s="15" t="s">
        <v>104</v>
      </c>
      <c r="AW1010" s="15" t="s">
        <v>30</v>
      </c>
      <c r="AX1010" s="15" t="s">
        <v>80</v>
      </c>
      <c r="AY1010" s="204" t="s">
        <v>189</v>
      </c>
    </row>
    <row r="1011" s="2" customFormat="1" ht="44.25" customHeight="1">
      <c r="A1011" s="38"/>
      <c r="B1011" s="172"/>
      <c r="C1011" s="173" t="s">
        <v>932</v>
      </c>
      <c r="D1011" s="173" t="s">
        <v>191</v>
      </c>
      <c r="E1011" s="174" t="s">
        <v>1508</v>
      </c>
      <c r="F1011" s="175" t="s">
        <v>1509</v>
      </c>
      <c r="G1011" s="176" t="s">
        <v>1062</v>
      </c>
      <c r="H1011" s="230"/>
      <c r="I1011" s="178"/>
      <c r="J1011" s="179">
        <f>ROUND(I1011*H1011,2)</f>
        <v>0</v>
      </c>
      <c r="K1011" s="180"/>
      <c r="L1011" s="39"/>
      <c r="M1011" s="181" t="s">
        <v>1</v>
      </c>
      <c r="N1011" s="182" t="s">
        <v>38</v>
      </c>
      <c r="O1011" s="77"/>
      <c r="P1011" s="183">
        <f>O1011*H1011</f>
        <v>0</v>
      </c>
      <c r="Q1011" s="183">
        <v>0</v>
      </c>
      <c r="R1011" s="183">
        <f>Q1011*H1011</f>
        <v>0</v>
      </c>
      <c r="S1011" s="183">
        <v>0</v>
      </c>
      <c r="T1011" s="184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185" t="s">
        <v>233</v>
      </c>
      <c r="AT1011" s="185" t="s">
        <v>191</v>
      </c>
      <c r="AU1011" s="185" t="s">
        <v>82</v>
      </c>
      <c r="AY1011" s="19" t="s">
        <v>189</v>
      </c>
      <c r="BE1011" s="186">
        <f>IF(N1011="základní",J1011,0)</f>
        <v>0</v>
      </c>
      <c r="BF1011" s="186">
        <f>IF(N1011="snížená",J1011,0)</f>
        <v>0</v>
      </c>
      <c r="BG1011" s="186">
        <f>IF(N1011="zákl. přenesená",J1011,0)</f>
        <v>0</v>
      </c>
      <c r="BH1011" s="186">
        <f>IF(N1011="sníž. přenesená",J1011,0)</f>
        <v>0</v>
      </c>
      <c r="BI1011" s="186">
        <f>IF(N1011="nulová",J1011,0)</f>
        <v>0</v>
      </c>
      <c r="BJ1011" s="19" t="s">
        <v>80</v>
      </c>
      <c r="BK1011" s="186">
        <f>ROUND(I1011*H1011,2)</f>
        <v>0</v>
      </c>
      <c r="BL1011" s="19" t="s">
        <v>233</v>
      </c>
      <c r="BM1011" s="185" t="s">
        <v>1510</v>
      </c>
    </row>
    <row r="1012" s="12" customFormat="1" ht="22.8" customHeight="1">
      <c r="A1012" s="12"/>
      <c r="B1012" s="159"/>
      <c r="C1012" s="12"/>
      <c r="D1012" s="160" t="s">
        <v>72</v>
      </c>
      <c r="E1012" s="170" t="s">
        <v>1511</v>
      </c>
      <c r="F1012" s="170" t="s">
        <v>1512</v>
      </c>
      <c r="G1012" s="12"/>
      <c r="H1012" s="12"/>
      <c r="I1012" s="162"/>
      <c r="J1012" s="171">
        <f>BK1012</f>
        <v>0</v>
      </c>
      <c r="K1012" s="12"/>
      <c r="L1012" s="159"/>
      <c r="M1012" s="164"/>
      <c r="N1012" s="165"/>
      <c r="O1012" s="165"/>
      <c r="P1012" s="166">
        <f>SUM(P1013:P1093)</f>
        <v>0</v>
      </c>
      <c r="Q1012" s="165"/>
      <c r="R1012" s="166">
        <f>SUM(R1013:R1093)</f>
        <v>0</v>
      </c>
      <c r="S1012" s="165"/>
      <c r="T1012" s="167">
        <f>SUM(T1013:T1093)</f>
        <v>0</v>
      </c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R1012" s="160" t="s">
        <v>82</v>
      </c>
      <c r="AT1012" s="168" t="s">
        <v>72</v>
      </c>
      <c r="AU1012" s="168" t="s">
        <v>80</v>
      </c>
      <c r="AY1012" s="160" t="s">
        <v>189</v>
      </c>
      <c r="BK1012" s="169">
        <f>SUM(BK1013:BK1093)</f>
        <v>0</v>
      </c>
    </row>
    <row r="1013" s="2" customFormat="1" ht="55.5" customHeight="1">
      <c r="A1013" s="38"/>
      <c r="B1013" s="172"/>
      <c r="C1013" s="173" t="s">
        <v>1513</v>
      </c>
      <c r="D1013" s="173" t="s">
        <v>191</v>
      </c>
      <c r="E1013" s="174" t="s">
        <v>1514</v>
      </c>
      <c r="F1013" s="175" t="s">
        <v>1515</v>
      </c>
      <c r="G1013" s="176" t="s">
        <v>223</v>
      </c>
      <c r="H1013" s="177">
        <v>2.835</v>
      </c>
      <c r="I1013" s="178"/>
      <c r="J1013" s="179">
        <f>ROUND(I1013*H1013,2)</f>
        <v>0</v>
      </c>
      <c r="K1013" s="180"/>
      <c r="L1013" s="39"/>
      <c r="M1013" s="181" t="s">
        <v>1</v>
      </c>
      <c r="N1013" s="182" t="s">
        <v>38</v>
      </c>
      <c r="O1013" s="77"/>
      <c r="P1013" s="183">
        <f>O1013*H1013</f>
        <v>0</v>
      </c>
      <c r="Q1013" s="183">
        <v>0</v>
      </c>
      <c r="R1013" s="183">
        <f>Q1013*H1013</f>
        <v>0</v>
      </c>
      <c r="S1013" s="183">
        <v>0</v>
      </c>
      <c r="T1013" s="184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185" t="s">
        <v>233</v>
      </c>
      <c r="AT1013" s="185" t="s">
        <v>191</v>
      </c>
      <c r="AU1013" s="185" t="s">
        <v>82</v>
      </c>
      <c r="AY1013" s="19" t="s">
        <v>189</v>
      </c>
      <c r="BE1013" s="186">
        <f>IF(N1013="základní",J1013,0)</f>
        <v>0</v>
      </c>
      <c r="BF1013" s="186">
        <f>IF(N1013="snížená",J1013,0)</f>
        <v>0</v>
      </c>
      <c r="BG1013" s="186">
        <f>IF(N1013="zákl. přenesená",J1013,0)</f>
        <v>0</v>
      </c>
      <c r="BH1013" s="186">
        <f>IF(N1013="sníž. přenesená",J1013,0)</f>
        <v>0</v>
      </c>
      <c r="BI1013" s="186">
        <f>IF(N1013="nulová",J1013,0)</f>
        <v>0</v>
      </c>
      <c r="BJ1013" s="19" t="s">
        <v>80</v>
      </c>
      <c r="BK1013" s="186">
        <f>ROUND(I1013*H1013,2)</f>
        <v>0</v>
      </c>
      <c r="BL1013" s="19" t="s">
        <v>233</v>
      </c>
      <c r="BM1013" s="185" t="s">
        <v>1516</v>
      </c>
    </row>
    <row r="1014" s="13" customFormat="1">
      <c r="A1014" s="13"/>
      <c r="B1014" s="187"/>
      <c r="C1014" s="13"/>
      <c r="D1014" s="188" t="s">
        <v>195</v>
      </c>
      <c r="E1014" s="189" t="s">
        <v>1</v>
      </c>
      <c r="F1014" s="190" t="s">
        <v>327</v>
      </c>
      <c r="G1014" s="13"/>
      <c r="H1014" s="189" t="s">
        <v>1</v>
      </c>
      <c r="I1014" s="191"/>
      <c r="J1014" s="13"/>
      <c r="K1014" s="13"/>
      <c r="L1014" s="187"/>
      <c r="M1014" s="192"/>
      <c r="N1014" s="193"/>
      <c r="O1014" s="193"/>
      <c r="P1014" s="193"/>
      <c r="Q1014" s="193"/>
      <c r="R1014" s="193"/>
      <c r="S1014" s="193"/>
      <c r="T1014" s="194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189" t="s">
        <v>195</v>
      </c>
      <c r="AU1014" s="189" t="s">
        <v>82</v>
      </c>
      <c r="AV1014" s="13" t="s">
        <v>80</v>
      </c>
      <c r="AW1014" s="13" t="s">
        <v>30</v>
      </c>
      <c r="AX1014" s="13" t="s">
        <v>73</v>
      </c>
      <c r="AY1014" s="189" t="s">
        <v>189</v>
      </c>
    </row>
    <row r="1015" s="14" customFormat="1">
      <c r="A1015" s="14"/>
      <c r="B1015" s="195"/>
      <c r="C1015" s="14"/>
      <c r="D1015" s="188" t="s">
        <v>195</v>
      </c>
      <c r="E1015" s="196" t="s">
        <v>1</v>
      </c>
      <c r="F1015" s="197" t="s">
        <v>1517</v>
      </c>
      <c r="G1015" s="14"/>
      <c r="H1015" s="198">
        <v>2.835</v>
      </c>
      <c r="I1015" s="199"/>
      <c r="J1015" s="14"/>
      <c r="K1015" s="14"/>
      <c r="L1015" s="195"/>
      <c r="M1015" s="200"/>
      <c r="N1015" s="201"/>
      <c r="O1015" s="201"/>
      <c r="P1015" s="201"/>
      <c r="Q1015" s="201"/>
      <c r="R1015" s="201"/>
      <c r="S1015" s="201"/>
      <c r="T1015" s="202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196" t="s">
        <v>195</v>
      </c>
      <c r="AU1015" s="196" t="s">
        <v>82</v>
      </c>
      <c r="AV1015" s="14" t="s">
        <v>82</v>
      </c>
      <c r="AW1015" s="14" t="s">
        <v>30</v>
      </c>
      <c r="AX1015" s="14" t="s">
        <v>73</v>
      </c>
      <c r="AY1015" s="196" t="s">
        <v>189</v>
      </c>
    </row>
    <row r="1016" s="15" customFormat="1">
      <c r="A1016" s="15"/>
      <c r="B1016" s="203"/>
      <c r="C1016" s="15"/>
      <c r="D1016" s="188" t="s">
        <v>195</v>
      </c>
      <c r="E1016" s="204" t="s">
        <v>1</v>
      </c>
      <c r="F1016" s="205" t="s">
        <v>200</v>
      </c>
      <c r="G1016" s="15"/>
      <c r="H1016" s="206">
        <v>2.835</v>
      </c>
      <c r="I1016" s="207"/>
      <c r="J1016" s="15"/>
      <c r="K1016" s="15"/>
      <c r="L1016" s="203"/>
      <c r="M1016" s="208"/>
      <c r="N1016" s="209"/>
      <c r="O1016" s="209"/>
      <c r="P1016" s="209"/>
      <c r="Q1016" s="209"/>
      <c r="R1016" s="209"/>
      <c r="S1016" s="209"/>
      <c r="T1016" s="210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04" t="s">
        <v>195</v>
      </c>
      <c r="AU1016" s="204" t="s">
        <v>82</v>
      </c>
      <c r="AV1016" s="15" t="s">
        <v>104</v>
      </c>
      <c r="AW1016" s="15" t="s">
        <v>30</v>
      </c>
      <c r="AX1016" s="15" t="s">
        <v>80</v>
      </c>
      <c r="AY1016" s="204" t="s">
        <v>189</v>
      </c>
    </row>
    <row r="1017" s="2" customFormat="1" ht="55.5" customHeight="1">
      <c r="A1017" s="38"/>
      <c r="B1017" s="172"/>
      <c r="C1017" s="173" t="s">
        <v>936</v>
      </c>
      <c r="D1017" s="173" t="s">
        <v>191</v>
      </c>
      <c r="E1017" s="174" t="s">
        <v>1518</v>
      </c>
      <c r="F1017" s="175" t="s">
        <v>1519</v>
      </c>
      <c r="G1017" s="176" t="s">
        <v>223</v>
      </c>
      <c r="H1017" s="177">
        <v>105.506</v>
      </c>
      <c r="I1017" s="178"/>
      <c r="J1017" s="179">
        <f>ROUND(I1017*H1017,2)</f>
        <v>0</v>
      </c>
      <c r="K1017" s="180"/>
      <c r="L1017" s="39"/>
      <c r="M1017" s="181" t="s">
        <v>1</v>
      </c>
      <c r="N1017" s="182" t="s">
        <v>38</v>
      </c>
      <c r="O1017" s="77"/>
      <c r="P1017" s="183">
        <f>O1017*H1017</f>
        <v>0</v>
      </c>
      <c r="Q1017" s="183">
        <v>0</v>
      </c>
      <c r="R1017" s="183">
        <f>Q1017*H1017</f>
        <v>0</v>
      </c>
      <c r="S1017" s="183">
        <v>0</v>
      </c>
      <c r="T1017" s="184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185" t="s">
        <v>233</v>
      </c>
      <c r="AT1017" s="185" t="s">
        <v>191</v>
      </c>
      <c r="AU1017" s="185" t="s">
        <v>82</v>
      </c>
      <c r="AY1017" s="19" t="s">
        <v>189</v>
      </c>
      <c r="BE1017" s="186">
        <f>IF(N1017="základní",J1017,0)</f>
        <v>0</v>
      </c>
      <c r="BF1017" s="186">
        <f>IF(N1017="snížená",J1017,0)</f>
        <v>0</v>
      </c>
      <c r="BG1017" s="186">
        <f>IF(N1017="zákl. přenesená",J1017,0)</f>
        <v>0</v>
      </c>
      <c r="BH1017" s="186">
        <f>IF(N1017="sníž. přenesená",J1017,0)</f>
        <v>0</v>
      </c>
      <c r="BI1017" s="186">
        <f>IF(N1017="nulová",J1017,0)</f>
        <v>0</v>
      </c>
      <c r="BJ1017" s="19" t="s">
        <v>80</v>
      </c>
      <c r="BK1017" s="186">
        <f>ROUND(I1017*H1017,2)</f>
        <v>0</v>
      </c>
      <c r="BL1017" s="19" t="s">
        <v>233</v>
      </c>
      <c r="BM1017" s="185" t="s">
        <v>1520</v>
      </c>
    </row>
    <row r="1018" s="13" customFormat="1">
      <c r="A1018" s="13"/>
      <c r="B1018" s="187"/>
      <c r="C1018" s="13"/>
      <c r="D1018" s="188" t="s">
        <v>195</v>
      </c>
      <c r="E1018" s="189" t="s">
        <v>1</v>
      </c>
      <c r="F1018" s="190" t="s">
        <v>327</v>
      </c>
      <c r="G1018" s="13"/>
      <c r="H1018" s="189" t="s">
        <v>1</v>
      </c>
      <c r="I1018" s="191"/>
      <c r="J1018" s="13"/>
      <c r="K1018" s="13"/>
      <c r="L1018" s="187"/>
      <c r="M1018" s="192"/>
      <c r="N1018" s="193"/>
      <c r="O1018" s="193"/>
      <c r="P1018" s="193"/>
      <c r="Q1018" s="193"/>
      <c r="R1018" s="193"/>
      <c r="S1018" s="193"/>
      <c r="T1018" s="194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189" t="s">
        <v>195</v>
      </c>
      <c r="AU1018" s="189" t="s">
        <v>82</v>
      </c>
      <c r="AV1018" s="13" t="s">
        <v>80</v>
      </c>
      <c r="AW1018" s="13" t="s">
        <v>30</v>
      </c>
      <c r="AX1018" s="13" t="s">
        <v>73</v>
      </c>
      <c r="AY1018" s="189" t="s">
        <v>189</v>
      </c>
    </row>
    <row r="1019" s="14" customFormat="1">
      <c r="A1019" s="14"/>
      <c r="B1019" s="195"/>
      <c r="C1019" s="14"/>
      <c r="D1019" s="188" t="s">
        <v>195</v>
      </c>
      <c r="E1019" s="196" t="s">
        <v>1</v>
      </c>
      <c r="F1019" s="197" t="s">
        <v>1521</v>
      </c>
      <c r="G1019" s="14"/>
      <c r="H1019" s="198">
        <v>47.848999999999997</v>
      </c>
      <c r="I1019" s="199"/>
      <c r="J1019" s="14"/>
      <c r="K1019" s="14"/>
      <c r="L1019" s="195"/>
      <c r="M1019" s="200"/>
      <c r="N1019" s="201"/>
      <c r="O1019" s="201"/>
      <c r="P1019" s="201"/>
      <c r="Q1019" s="201"/>
      <c r="R1019" s="201"/>
      <c r="S1019" s="201"/>
      <c r="T1019" s="202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196" t="s">
        <v>195</v>
      </c>
      <c r="AU1019" s="196" t="s">
        <v>82</v>
      </c>
      <c r="AV1019" s="14" t="s">
        <v>82</v>
      </c>
      <c r="AW1019" s="14" t="s">
        <v>30</v>
      </c>
      <c r="AX1019" s="14" t="s">
        <v>73</v>
      </c>
      <c r="AY1019" s="196" t="s">
        <v>189</v>
      </c>
    </row>
    <row r="1020" s="13" customFormat="1">
      <c r="A1020" s="13"/>
      <c r="B1020" s="187"/>
      <c r="C1020" s="13"/>
      <c r="D1020" s="188" t="s">
        <v>195</v>
      </c>
      <c r="E1020" s="189" t="s">
        <v>1</v>
      </c>
      <c r="F1020" s="190" t="s">
        <v>330</v>
      </c>
      <c r="G1020" s="13"/>
      <c r="H1020" s="189" t="s">
        <v>1</v>
      </c>
      <c r="I1020" s="191"/>
      <c r="J1020" s="13"/>
      <c r="K1020" s="13"/>
      <c r="L1020" s="187"/>
      <c r="M1020" s="192"/>
      <c r="N1020" s="193"/>
      <c r="O1020" s="193"/>
      <c r="P1020" s="193"/>
      <c r="Q1020" s="193"/>
      <c r="R1020" s="193"/>
      <c r="S1020" s="193"/>
      <c r="T1020" s="194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189" t="s">
        <v>195</v>
      </c>
      <c r="AU1020" s="189" t="s">
        <v>82</v>
      </c>
      <c r="AV1020" s="13" t="s">
        <v>80</v>
      </c>
      <c r="AW1020" s="13" t="s">
        <v>30</v>
      </c>
      <c r="AX1020" s="13" t="s">
        <v>73</v>
      </c>
      <c r="AY1020" s="189" t="s">
        <v>189</v>
      </c>
    </row>
    <row r="1021" s="14" customFormat="1">
      <c r="A1021" s="14"/>
      <c r="B1021" s="195"/>
      <c r="C1021" s="14"/>
      <c r="D1021" s="188" t="s">
        <v>195</v>
      </c>
      <c r="E1021" s="196" t="s">
        <v>1</v>
      </c>
      <c r="F1021" s="197" t="s">
        <v>1522</v>
      </c>
      <c r="G1021" s="14"/>
      <c r="H1021" s="198">
        <v>57.656999999999996</v>
      </c>
      <c r="I1021" s="199"/>
      <c r="J1021" s="14"/>
      <c r="K1021" s="14"/>
      <c r="L1021" s="195"/>
      <c r="M1021" s="200"/>
      <c r="N1021" s="201"/>
      <c r="O1021" s="201"/>
      <c r="P1021" s="201"/>
      <c r="Q1021" s="201"/>
      <c r="R1021" s="201"/>
      <c r="S1021" s="201"/>
      <c r="T1021" s="202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196" t="s">
        <v>195</v>
      </c>
      <c r="AU1021" s="196" t="s">
        <v>82</v>
      </c>
      <c r="AV1021" s="14" t="s">
        <v>82</v>
      </c>
      <c r="AW1021" s="14" t="s">
        <v>30</v>
      </c>
      <c r="AX1021" s="14" t="s">
        <v>73</v>
      </c>
      <c r="AY1021" s="196" t="s">
        <v>189</v>
      </c>
    </row>
    <row r="1022" s="15" customFormat="1">
      <c r="A1022" s="15"/>
      <c r="B1022" s="203"/>
      <c r="C1022" s="15"/>
      <c r="D1022" s="188" t="s">
        <v>195</v>
      </c>
      <c r="E1022" s="204" t="s">
        <v>1</v>
      </c>
      <c r="F1022" s="205" t="s">
        <v>200</v>
      </c>
      <c r="G1022" s="15"/>
      <c r="H1022" s="206">
        <v>105.506</v>
      </c>
      <c r="I1022" s="207"/>
      <c r="J1022" s="15"/>
      <c r="K1022" s="15"/>
      <c r="L1022" s="203"/>
      <c r="M1022" s="208"/>
      <c r="N1022" s="209"/>
      <c r="O1022" s="209"/>
      <c r="P1022" s="209"/>
      <c r="Q1022" s="209"/>
      <c r="R1022" s="209"/>
      <c r="S1022" s="209"/>
      <c r="T1022" s="210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04" t="s">
        <v>195</v>
      </c>
      <c r="AU1022" s="204" t="s">
        <v>82</v>
      </c>
      <c r="AV1022" s="15" t="s">
        <v>104</v>
      </c>
      <c r="AW1022" s="15" t="s">
        <v>30</v>
      </c>
      <c r="AX1022" s="15" t="s">
        <v>80</v>
      </c>
      <c r="AY1022" s="204" t="s">
        <v>189</v>
      </c>
    </row>
    <row r="1023" s="2" customFormat="1" ht="62.7" customHeight="1">
      <c r="A1023" s="38"/>
      <c r="B1023" s="172"/>
      <c r="C1023" s="173" t="s">
        <v>1523</v>
      </c>
      <c r="D1023" s="173" t="s">
        <v>191</v>
      </c>
      <c r="E1023" s="174" t="s">
        <v>1524</v>
      </c>
      <c r="F1023" s="175" t="s">
        <v>1525</v>
      </c>
      <c r="G1023" s="176" t="s">
        <v>223</v>
      </c>
      <c r="H1023" s="177">
        <v>129.987</v>
      </c>
      <c r="I1023" s="178"/>
      <c r="J1023" s="179">
        <f>ROUND(I1023*H1023,2)</f>
        <v>0</v>
      </c>
      <c r="K1023" s="180"/>
      <c r="L1023" s="39"/>
      <c r="M1023" s="181" t="s">
        <v>1</v>
      </c>
      <c r="N1023" s="182" t="s">
        <v>38</v>
      </c>
      <c r="O1023" s="77"/>
      <c r="P1023" s="183">
        <f>O1023*H1023</f>
        <v>0</v>
      </c>
      <c r="Q1023" s="183">
        <v>0</v>
      </c>
      <c r="R1023" s="183">
        <f>Q1023*H1023</f>
        <v>0</v>
      </c>
      <c r="S1023" s="183">
        <v>0</v>
      </c>
      <c r="T1023" s="184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185" t="s">
        <v>233</v>
      </c>
      <c r="AT1023" s="185" t="s">
        <v>191</v>
      </c>
      <c r="AU1023" s="185" t="s">
        <v>82</v>
      </c>
      <c r="AY1023" s="19" t="s">
        <v>189</v>
      </c>
      <c r="BE1023" s="186">
        <f>IF(N1023="základní",J1023,0)</f>
        <v>0</v>
      </c>
      <c r="BF1023" s="186">
        <f>IF(N1023="snížená",J1023,0)</f>
        <v>0</v>
      </c>
      <c r="BG1023" s="186">
        <f>IF(N1023="zákl. přenesená",J1023,0)</f>
        <v>0</v>
      </c>
      <c r="BH1023" s="186">
        <f>IF(N1023="sníž. přenesená",J1023,0)</f>
        <v>0</v>
      </c>
      <c r="BI1023" s="186">
        <f>IF(N1023="nulová",J1023,0)</f>
        <v>0</v>
      </c>
      <c r="BJ1023" s="19" t="s">
        <v>80</v>
      </c>
      <c r="BK1023" s="186">
        <f>ROUND(I1023*H1023,2)</f>
        <v>0</v>
      </c>
      <c r="BL1023" s="19" t="s">
        <v>233</v>
      </c>
      <c r="BM1023" s="185" t="s">
        <v>1526</v>
      </c>
    </row>
    <row r="1024" s="13" customFormat="1">
      <c r="A1024" s="13"/>
      <c r="B1024" s="187"/>
      <c r="C1024" s="13"/>
      <c r="D1024" s="188" t="s">
        <v>195</v>
      </c>
      <c r="E1024" s="189" t="s">
        <v>1</v>
      </c>
      <c r="F1024" s="190" t="s">
        <v>327</v>
      </c>
      <c r="G1024" s="13"/>
      <c r="H1024" s="189" t="s">
        <v>1</v>
      </c>
      <c r="I1024" s="191"/>
      <c r="J1024" s="13"/>
      <c r="K1024" s="13"/>
      <c r="L1024" s="187"/>
      <c r="M1024" s="192"/>
      <c r="N1024" s="193"/>
      <c r="O1024" s="193"/>
      <c r="P1024" s="193"/>
      <c r="Q1024" s="193"/>
      <c r="R1024" s="193"/>
      <c r="S1024" s="193"/>
      <c r="T1024" s="194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189" t="s">
        <v>195</v>
      </c>
      <c r="AU1024" s="189" t="s">
        <v>82</v>
      </c>
      <c r="AV1024" s="13" t="s">
        <v>80</v>
      </c>
      <c r="AW1024" s="13" t="s">
        <v>30</v>
      </c>
      <c r="AX1024" s="13" t="s">
        <v>73</v>
      </c>
      <c r="AY1024" s="189" t="s">
        <v>189</v>
      </c>
    </row>
    <row r="1025" s="14" customFormat="1">
      <c r="A1025" s="14"/>
      <c r="B1025" s="195"/>
      <c r="C1025" s="14"/>
      <c r="D1025" s="188" t="s">
        <v>195</v>
      </c>
      <c r="E1025" s="196" t="s">
        <v>1</v>
      </c>
      <c r="F1025" s="197" t="s">
        <v>1527</v>
      </c>
      <c r="G1025" s="14"/>
      <c r="H1025" s="198">
        <v>12.395</v>
      </c>
      <c r="I1025" s="199"/>
      <c r="J1025" s="14"/>
      <c r="K1025" s="14"/>
      <c r="L1025" s="195"/>
      <c r="M1025" s="200"/>
      <c r="N1025" s="201"/>
      <c r="O1025" s="201"/>
      <c r="P1025" s="201"/>
      <c r="Q1025" s="201"/>
      <c r="R1025" s="201"/>
      <c r="S1025" s="201"/>
      <c r="T1025" s="202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196" t="s">
        <v>195</v>
      </c>
      <c r="AU1025" s="196" t="s">
        <v>82</v>
      </c>
      <c r="AV1025" s="14" t="s">
        <v>82</v>
      </c>
      <c r="AW1025" s="14" t="s">
        <v>30</v>
      </c>
      <c r="AX1025" s="14" t="s">
        <v>73</v>
      </c>
      <c r="AY1025" s="196" t="s">
        <v>189</v>
      </c>
    </row>
    <row r="1026" s="14" customFormat="1">
      <c r="A1026" s="14"/>
      <c r="B1026" s="195"/>
      <c r="C1026" s="14"/>
      <c r="D1026" s="188" t="s">
        <v>195</v>
      </c>
      <c r="E1026" s="196" t="s">
        <v>1</v>
      </c>
      <c r="F1026" s="197" t="s">
        <v>1528</v>
      </c>
      <c r="G1026" s="14"/>
      <c r="H1026" s="198">
        <v>68.040000000000006</v>
      </c>
      <c r="I1026" s="199"/>
      <c r="J1026" s="14"/>
      <c r="K1026" s="14"/>
      <c r="L1026" s="195"/>
      <c r="M1026" s="200"/>
      <c r="N1026" s="201"/>
      <c r="O1026" s="201"/>
      <c r="P1026" s="201"/>
      <c r="Q1026" s="201"/>
      <c r="R1026" s="201"/>
      <c r="S1026" s="201"/>
      <c r="T1026" s="202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196" t="s">
        <v>195</v>
      </c>
      <c r="AU1026" s="196" t="s">
        <v>82</v>
      </c>
      <c r="AV1026" s="14" t="s">
        <v>82</v>
      </c>
      <c r="AW1026" s="14" t="s">
        <v>30</v>
      </c>
      <c r="AX1026" s="14" t="s">
        <v>73</v>
      </c>
      <c r="AY1026" s="196" t="s">
        <v>189</v>
      </c>
    </row>
    <row r="1027" s="14" customFormat="1">
      <c r="A1027" s="14"/>
      <c r="B1027" s="195"/>
      <c r="C1027" s="14"/>
      <c r="D1027" s="188" t="s">
        <v>195</v>
      </c>
      <c r="E1027" s="196" t="s">
        <v>1</v>
      </c>
      <c r="F1027" s="197" t="s">
        <v>1529</v>
      </c>
      <c r="G1027" s="14"/>
      <c r="H1027" s="198">
        <v>78.951999999999998</v>
      </c>
      <c r="I1027" s="199"/>
      <c r="J1027" s="14"/>
      <c r="K1027" s="14"/>
      <c r="L1027" s="195"/>
      <c r="M1027" s="200"/>
      <c r="N1027" s="201"/>
      <c r="O1027" s="201"/>
      <c r="P1027" s="201"/>
      <c r="Q1027" s="201"/>
      <c r="R1027" s="201"/>
      <c r="S1027" s="201"/>
      <c r="T1027" s="202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196" t="s">
        <v>195</v>
      </c>
      <c r="AU1027" s="196" t="s">
        <v>82</v>
      </c>
      <c r="AV1027" s="14" t="s">
        <v>82</v>
      </c>
      <c r="AW1027" s="14" t="s">
        <v>30</v>
      </c>
      <c r="AX1027" s="14" t="s">
        <v>73</v>
      </c>
      <c r="AY1027" s="196" t="s">
        <v>189</v>
      </c>
    </row>
    <row r="1028" s="13" customFormat="1">
      <c r="A1028" s="13"/>
      <c r="B1028" s="187"/>
      <c r="C1028" s="13"/>
      <c r="D1028" s="188" t="s">
        <v>195</v>
      </c>
      <c r="E1028" s="189" t="s">
        <v>1</v>
      </c>
      <c r="F1028" s="190" t="s">
        <v>1530</v>
      </c>
      <c r="G1028" s="13"/>
      <c r="H1028" s="189" t="s">
        <v>1</v>
      </c>
      <c r="I1028" s="191"/>
      <c r="J1028" s="13"/>
      <c r="K1028" s="13"/>
      <c r="L1028" s="187"/>
      <c r="M1028" s="192"/>
      <c r="N1028" s="193"/>
      <c r="O1028" s="193"/>
      <c r="P1028" s="193"/>
      <c r="Q1028" s="193"/>
      <c r="R1028" s="193"/>
      <c r="S1028" s="193"/>
      <c r="T1028" s="194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189" t="s">
        <v>195</v>
      </c>
      <c r="AU1028" s="189" t="s">
        <v>82</v>
      </c>
      <c r="AV1028" s="13" t="s">
        <v>80</v>
      </c>
      <c r="AW1028" s="13" t="s">
        <v>30</v>
      </c>
      <c r="AX1028" s="13" t="s">
        <v>73</v>
      </c>
      <c r="AY1028" s="189" t="s">
        <v>189</v>
      </c>
    </row>
    <row r="1029" s="14" customFormat="1">
      <c r="A1029" s="14"/>
      <c r="B1029" s="195"/>
      <c r="C1029" s="14"/>
      <c r="D1029" s="188" t="s">
        <v>195</v>
      </c>
      <c r="E1029" s="196" t="s">
        <v>1</v>
      </c>
      <c r="F1029" s="197" t="s">
        <v>1531</v>
      </c>
      <c r="G1029" s="14"/>
      <c r="H1029" s="198">
        <v>-29.399999999999999</v>
      </c>
      <c r="I1029" s="199"/>
      <c r="J1029" s="14"/>
      <c r="K1029" s="14"/>
      <c r="L1029" s="195"/>
      <c r="M1029" s="200"/>
      <c r="N1029" s="201"/>
      <c r="O1029" s="201"/>
      <c r="P1029" s="201"/>
      <c r="Q1029" s="201"/>
      <c r="R1029" s="201"/>
      <c r="S1029" s="201"/>
      <c r="T1029" s="202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196" t="s">
        <v>195</v>
      </c>
      <c r="AU1029" s="196" t="s">
        <v>82</v>
      </c>
      <c r="AV1029" s="14" t="s">
        <v>82</v>
      </c>
      <c r="AW1029" s="14" t="s">
        <v>30</v>
      </c>
      <c r="AX1029" s="14" t="s">
        <v>73</v>
      </c>
      <c r="AY1029" s="196" t="s">
        <v>189</v>
      </c>
    </row>
    <row r="1030" s="15" customFormat="1">
      <c r="A1030" s="15"/>
      <c r="B1030" s="203"/>
      <c r="C1030" s="15"/>
      <c r="D1030" s="188" t="s">
        <v>195</v>
      </c>
      <c r="E1030" s="204" t="s">
        <v>1</v>
      </c>
      <c r="F1030" s="205" t="s">
        <v>200</v>
      </c>
      <c r="G1030" s="15"/>
      <c r="H1030" s="206">
        <v>129.987</v>
      </c>
      <c r="I1030" s="207"/>
      <c r="J1030" s="15"/>
      <c r="K1030" s="15"/>
      <c r="L1030" s="203"/>
      <c r="M1030" s="208"/>
      <c r="N1030" s="209"/>
      <c r="O1030" s="209"/>
      <c r="P1030" s="209"/>
      <c r="Q1030" s="209"/>
      <c r="R1030" s="209"/>
      <c r="S1030" s="209"/>
      <c r="T1030" s="210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04" t="s">
        <v>195</v>
      </c>
      <c r="AU1030" s="204" t="s">
        <v>82</v>
      </c>
      <c r="AV1030" s="15" t="s">
        <v>104</v>
      </c>
      <c r="AW1030" s="15" t="s">
        <v>30</v>
      </c>
      <c r="AX1030" s="15" t="s">
        <v>80</v>
      </c>
      <c r="AY1030" s="204" t="s">
        <v>189</v>
      </c>
    </row>
    <row r="1031" s="2" customFormat="1" ht="62.7" customHeight="1">
      <c r="A1031" s="38"/>
      <c r="B1031" s="172"/>
      <c r="C1031" s="173" t="s">
        <v>939</v>
      </c>
      <c r="D1031" s="173" t="s">
        <v>191</v>
      </c>
      <c r="E1031" s="174" t="s">
        <v>1532</v>
      </c>
      <c r="F1031" s="175" t="s">
        <v>1525</v>
      </c>
      <c r="G1031" s="176" t="s">
        <v>223</v>
      </c>
      <c r="H1031" s="177">
        <v>10.253</v>
      </c>
      <c r="I1031" s="178"/>
      <c r="J1031" s="179">
        <f>ROUND(I1031*H1031,2)</f>
        <v>0</v>
      </c>
      <c r="K1031" s="180"/>
      <c r="L1031" s="39"/>
      <c r="M1031" s="181" t="s">
        <v>1</v>
      </c>
      <c r="N1031" s="182" t="s">
        <v>38</v>
      </c>
      <c r="O1031" s="77"/>
      <c r="P1031" s="183">
        <f>O1031*H1031</f>
        <v>0</v>
      </c>
      <c r="Q1031" s="183">
        <v>0</v>
      </c>
      <c r="R1031" s="183">
        <f>Q1031*H1031</f>
        <v>0</v>
      </c>
      <c r="S1031" s="183">
        <v>0</v>
      </c>
      <c r="T1031" s="184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185" t="s">
        <v>233</v>
      </c>
      <c r="AT1031" s="185" t="s">
        <v>191</v>
      </c>
      <c r="AU1031" s="185" t="s">
        <v>82</v>
      </c>
      <c r="AY1031" s="19" t="s">
        <v>189</v>
      </c>
      <c r="BE1031" s="186">
        <f>IF(N1031="základní",J1031,0)</f>
        <v>0</v>
      </c>
      <c r="BF1031" s="186">
        <f>IF(N1031="snížená",J1031,0)</f>
        <v>0</v>
      </c>
      <c r="BG1031" s="186">
        <f>IF(N1031="zákl. přenesená",J1031,0)</f>
        <v>0</v>
      </c>
      <c r="BH1031" s="186">
        <f>IF(N1031="sníž. přenesená",J1031,0)</f>
        <v>0</v>
      </c>
      <c r="BI1031" s="186">
        <f>IF(N1031="nulová",J1031,0)</f>
        <v>0</v>
      </c>
      <c r="BJ1031" s="19" t="s">
        <v>80</v>
      </c>
      <c r="BK1031" s="186">
        <f>ROUND(I1031*H1031,2)</f>
        <v>0</v>
      </c>
      <c r="BL1031" s="19" t="s">
        <v>233</v>
      </c>
      <c r="BM1031" s="185" t="s">
        <v>1533</v>
      </c>
    </row>
    <row r="1032" s="13" customFormat="1">
      <c r="A1032" s="13"/>
      <c r="B1032" s="187"/>
      <c r="C1032" s="13"/>
      <c r="D1032" s="188" t="s">
        <v>195</v>
      </c>
      <c r="E1032" s="189" t="s">
        <v>1</v>
      </c>
      <c r="F1032" s="190" t="s">
        <v>327</v>
      </c>
      <c r="G1032" s="13"/>
      <c r="H1032" s="189" t="s">
        <v>1</v>
      </c>
      <c r="I1032" s="191"/>
      <c r="J1032" s="13"/>
      <c r="K1032" s="13"/>
      <c r="L1032" s="187"/>
      <c r="M1032" s="192"/>
      <c r="N1032" s="193"/>
      <c r="O1032" s="193"/>
      <c r="P1032" s="193"/>
      <c r="Q1032" s="193"/>
      <c r="R1032" s="193"/>
      <c r="S1032" s="193"/>
      <c r="T1032" s="194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189" t="s">
        <v>195</v>
      </c>
      <c r="AU1032" s="189" t="s">
        <v>82</v>
      </c>
      <c r="AV1032" s="13" t="s">
        <v>80</v>
      </c>
      <c r="AW1032" s="13" t="s">
        <v>30</v>
      </c>
      <c r="AX1032" s="13" t="s">
        <v>73</v>
      </c>
      <c r="AY1032" s="189" t="s">
        <v>189</v>
      </c>
    </row>
    <row r="1033" s="14" customFormat="1">
      <c r="A1033" s="14"/>
      <c r="B1033" s="195"/>
      <c r="C1033" s="14"/>
      <c r="D1033" s="188" t="s">
        <v>195</v>
      </c>
      <c r="E1033" s="196" t="s">
        <v>1</v>
      </c>
      <c r="F1033" s="197" t="s">
        <v>1534</v>
      </c>
      <c r="G1033" s="14"/>
      <c r="H1033" s="198">
        <v>10.253</v>
      </c>
      <c r="I1033" s="199"/>
      <c r="J1033" s="14"/>
      <c r="K1033" s="14"/>
      <c r="L1033" s="195"/>
      <c r="M1033" s="200"/>
      <c r="N1033" s="201"/>
      <c r="O1033" s="201"/>
      <c r="P1033" s="201"/>
      <c r="Q1033" s="201"/>
      <c r="R1033" s="201"/>
      <c r="S1033" s="201"/>
      <c r="T1033" s="202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196" t="s">
        <v>195</v>
      </c>
      <c r="AU1033" s="196" t="s">
        <v>82</v>
      </c>
      <c r="AV1033" s="14" t="s">
        <v>82</v>
      </c>
      <c r="AW1033" s="14" t="s">
        <v>30</v>
      </c>
      <c r="AX1033" s="14" t="s">
        <v>73</v>
      </c>
      <c r="AY1033" s="196" t="s">
        <v>189</v>
      </c>
    </row>
    <row r="1034" s="15" customFormat="1">
      <c r="A1034" s="15"/>
      <c r="B1034" s="203"/>
      <c r="C1034" s="15"/>
      <c r="D1034" s="188" t="s">
        <v>195</v>
      </c>
      <c r="E1034" s="204" t="s">
        <v>1</v>
      </c>
      <c r="F1034" s="205" t="s">
        <v>200</v>
      </c>
      <c r="G1034" s="15"/>
      <c r="H1034" s="206">
        <v>10.253</v>
      </c>
      <c r="I1034" s="207"/>
      <c r="J1034" s="15"/>
      <c r="K1034" s="15"/>
      <c r="L1034" s="203"/>
      <c r="M1034" s="208"/>
      <c r="N1034" s="209"/>
      <c r="O1034" s="209"/>
      <c r="P1034" s="209"/>
      <c r="Q1034" s="209"/>
      <c r="R1034" s="209"/>
      <c r="S1034" s="209"/>
      <c r="T1034" s="210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04" t="s">
        <v>195</v>
      </c>
      <c r="AU1034" s="204" t="s">
        <v>82</v>
      </c>
      <c r="AV1034" s="15" t="s">
        <v>104</v>
      </c>
      <c r="AW1034" s="15" t="s">
        <v>30</v>
      </c>
      <c r="AX1034" s="15" t="s">
        <v>80</v>
      </c>
      <c r="AY1034" s="204" t="s">
        <v>189</v>
      </c>
    </row>
    <row r="1035" s="2" customFormat="1" ht="44.25" customHeight="1">
      <c r="A1035" s="38"/>
      <c r="B1035" s="172"/>
      <c r="C1035" s="173" t="s">
        <v>1535</v>
      </c>
      <c r="D1035" s="173" t="s">
        <v>191</v>
      </c>
      <c r="E1035" s="174" t="s">
        <v>1536</v>
      </c>
      <c r="F1035" s="175" t="s">
        <v>1537</v>
      </c>
      <c r="G1035" s="176" t="s">
        <v>223</v>
      </c>
      <c r="H1035" s="177">
        <v>248.58099999999999</v>
      </c>
      <c r="I1035" s="178"/>
      <c r="J1035" s="179">
        <f>ROUND(I1035*H1035,2)</f>
        <v>0</v>
      </c>
      <c r="K1035" s="180"/>
      <c r="L1035" s="39"/>
      <c r="M1035" s="181" t="s">
        <v>1</v>
      </c>
      <c r="N1035" s="182" t="s">
        <v>38</v>
      </c>
      <c r="O1035" s="77"/>
      <c r="P1035" s="183">
        <f>O1035*H1035</f>
        <v>0</v>
      </c>
      <c r="Q1035" s="183">
        <v>0</v>
      </c>
      <c r="R1035" s="183">
        <f>Q1035*H1035</f>
        <v>0</v>
      </c>
      <c r="S1035" s="183">
        <v>0</v>
      </c>
      <c r="T1035" s="184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185" t="s">
        <v>233</v>
      </c>
      <c r="AT1035" s="185" t="s">
        <v>191</v>
      </c>
      <c r="AU1035" s="185" t="s">
        <v>82</v>
      </c>
      <c r="AY1035" s="19" t="s">
        <v>189</v>
      </c>
      <c r="BE1035" s="186">
        <f>IF(N1035="základní",J1035,0)</f>
        <v>0</v>
      </c>
      <c r="BF1035" s="186">
        <f>IF(N1035="snížená",J1035,0)</f>
        <v>0</v>
      </c>
      <c r="BG1035" s="186">
        <f>IF(N1035="zákl. přenesená",J1035,0)</f>
        <v>0</v>
      </c>
      <c r="BH1035" s="186">
        <f>IF(N1035="sníž. přenesená",J1035,0)</f>
        <v>0</v>
      </c>
      <c r="BI1035" s="186">
        <f>IF(N1035="nulová",J1035,0)</f>
        <v>0</v>
      </c>
      <c r="BJ1035" s="19" t="s">
        <v>80</v>
      </c>
      <c r="BK1035" s="186">
        <f>ROUND(I1035*H1035,2)</f>
        <v>0</v>
      </c>
      <c r="BL1035" s="19" t="s">
        <v>233</v>
      </c>
      <c r="BM1035" s="185" t="s">
        <v>1538</v>
      </c>
    </row>
    <row r="1036" s="14" customFormat="1">
      <c r="A1036" s="14"/>
      <c r="B1036" s="195"/>
      <c r="C1036" s="14"/>
      <c r="D1036" s="188" t="s">
        <v>195</v>
      </c>
      <c r="E1036" s="196" t="s">
        <v>1</v>
      </c>
      <c r="F1036" s="197" t="s">
        <v>1539</v>
      </c>
      <c r="G1036" s="14"/>
      <c r="H1036" s="198">
        <v>248.58099999999999</v>
      </c>
      <c r="I1036" s="199"/>
      <c r="J1036" s="14"/>
      <c r="K1036" s="14"/>
      <c r="L1036" s="195"/>
      <c r="M1036" s="200"/>
      <c r="N1036" s="201"/>
      <c r="O1036" s="201"/>
      <c r="P1036" s="201"/>
      <c r="Q1036" s="201"/>
      <c r="R1036" s="201"/>
      <c r="S1036" s="201"/>
      <c r="T1036" s="202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196" t="s">
        <v>195</v>
      </c>
      <c r="AU1036" s="196" t="s">
        <v>82</v>
      </c>
      <c r="AV1036" s="14" t="s">
        <v>82</v>
      </c>
      <c r="AW1036" s="14" t="s">
        <v>30</v>
      </c>
      <c r="AX1036" s="14" t="s">
        <v>73</v>
      </c>
      <c r="AY1036" s="196" t="s">
        <v>189</v>
      </c>
    </row>
    <row r="1037" s="15" customFormat="1">
      <c r="A1037" s="15"/>
      <c r="B1037" s="203"/>
      <c r="C1037" s="15"/>
      <c r="D1037" s="188" t="s">
        <v>195</v>
      </c>
      <c r="E1037" s="204" t="s">
        <v>1</v>
      </c>
      <c r="F1037" s="205" t="s">
        <v>200</v>
      </c>
      <c r="G1037" s="15"/>
      <c r="H1037" s="206">
        <v>248.58099999999999</v>
      </c>
      <c r="I1037" s="207"/>
      <c r="J1037" s="15"/>
      <c r="K1037" s="15"/>
      <c r="L1037" s="203"/>
      <c r="M1037" s="208"/>
      <c r="N1037" s="209"/>
      <c r="O1037" s="209"/>
      <c r="P1037" s="209"/>
      <c r="Q1037" s="209"/>
      <c r="R1037" s="209"/>
      <c r="S1037" s="209"/>
      <c r="T1037" s="210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04" t="s">
        <v>195</v>
      </c>
      <c r="AU1037" s="204" t="s">
        <v>82</v>
      </c>
      <c r="AV1037" s="15" t="s">
        <v>104</v>
      </c>
      <c r="AW1037" s="15" t="s">
        <v>30</v>
      </c>
      <c r="AX1037" s="15" t="s">
        <v>80</v>
      </c>
      <c r="AY1037" s="204" t="s">
        <v>189</v>
      </c>
    </row>
    <row r="1038" s="2" customFormat="1" ht="24.15" customHeight="1">
      <c r="A1038" s="38"/>
      <c r="B1038" s="172"/>
      <c r="C1038" s="173" t="s">
        <v>943</v>
      </c>
      <c r="D1038" s="173" t="s">
        <v>191</v>
      </c>
      <c r="E1038" s="174" t="s">
        <v>1540</v>
      </c>
      <c r="F1038" s="175" t="s">
        <v>1541</v>
      </c>
      <c r="G1038" s="176" t="s">
        <v>223</v>
      </c>
      <c r="H1038" s="177">
        <v>192.64500000000001</v>
      </c>
      <c r="I1038" s="178"/>
      <c r="J1038" s="179">
        <f>ROUND(I1038*H1038,2)</f>
        <v>0</v>
      </c>
      <c r="K1038" s="180"/>
      <c r="L1038" s="39"/>
      <c r="M1038" s="181" t="s">
        <v>1</v>
      </c>
      <c r="N1038" s="182" t="s">
        <v>38</v>
      </c>
      <c r="O1038" s="77"/>
      <c r="P1038" s="183">
        <f>O1038*H1038</f>
        <v>0</v>
      </c>
      <c r="Q1038" s="183">
        <v>0</v>
      </c>
      <c r="R1038" s="183">
        <f>Q1038*H1038</f>
        <v>0</v>
      </c>
      <c r="S1038" s="183">
        <v>0</v>
      </c>
      <c r="T1038" s="184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185" t="s">
        <v>233</v>
      </c>
      <c r="AT1038" s="185" t="s">
        <v>191</v>
      </c>
      <c r="AU1038" s="185" t="s">
        <v>82</v>
      </c>
      <c r="AY1038" s="19" t="s">
        <v>189</v>
      </c>
      <c r="BE1038" s="186">
        <f>IF(N1038="základní",J1038,0)</f>
        <v>0</v>
      </c>
      <c r="BF1038" s="186">
        <f>IF(N1038="snížená",J1038,0)</f>
        <v>0</v>
      </c>
      <c r="BG1038" s="186">
        <f>IF(N1038="zákl. přenesená",J1038,0)</f>
        <v>0</v>
      </c>
      <c r="BH1038" s="186">
        <f>IF(N1038="sníž. přenesená",J1038,0)</f>
        <v>0</v>
      </c>
      <c r="BI1038" s="186">
        <f>IF(N1038="nulová",J1038,0)</f>
        <v>0</v>
      </c>
      <c r="BJ1038" s="19" t="s">
        <v>80</v>
      </c>
      <c r="BK1038" s="186">
        <f>ROUND(I1038*H1038,2)</f>
        <v>0</v>
      </c>
      <c r="BL1038" s="19" t="s">
        <v>233</v>
      </c>
      <c r="BM1038" s="185" t="s">
        <v>1542</v>
      </c>
    </row>
    <row r="1039" s="14" customFormat="1">
      <c r="A1039" s="14"/>
      <c r="B1039" s="195"/>
      <c r="C1039" s="14"/>
      <c r="D1039" s="188" t="s">
        <v>195</v>
      </c>
      <c r="E1039" s="196" t="s">
        <v>1</v>
      </c>
      <c r="F1039" s="197" t="s">
        <v>1543</v>
      </c>
      <c r="G1039" s="14"/>
      <c r="H1039" s="198">
        <v>27.908999999999999</v>
      </c>
      <c r="I1039" s="199"/>
      <c r="J1039" s="14"/>
      <c r="K1039" s="14"/>
      <c r="L1039" s="195"/>
      <c r="M1039" s="200"/>
      <c r="N1039" s="201"/>
      <c r="O1039" s="201"/>
      <c r="P1039" s="201"/>
      <c r="Q1039" s="201"/>
      <c r="R1039" s="201"/>
      <c r="S1039" s="201"/>
      <c r="T1039" s="202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196" t="s">
        <v>195</v>
      </c>
      <c r="AU1039" s="196" t="s">
        <v>82</v>
      </c>
      <c r="AV1039" s="14" t="s">
        <v>82</v>
      </c>
      <c r="AW1039" s="14" t="s">
        <v>30</v>
      </c>
      <c r="AX1039" s="14" t="s">
        <v>73</v>
      </c>
      <c r="AY1039" s="196" t="s">
        <v>189</v>
      </c>
    </row>
    <row r="1040" s="14" customFormat="1">
      <c r="A1040" s="14"/>
      <c r="B1040" s="195"/>
      <c r="C1040" s="14"/>
      <c r="D1040" s="188" t="s">
        <v>195</v>
      </c>
      <c r="E1040" s="196" t="s">
        <v>1</v>
      </c>
      <c r="F1040" s="197" t="s">
        <v>1544</v>
      </c>
      <c r="G1040" s="14"/>
      <c r="H1040" s="198">
        <v>60.290999999999997</v>
      </c>
      <c r="I1040" s="199"/>
      <c r="J1040" s="14"/>
      <c r="K1040" s="14"/>
      <c r="L1040" s="195"/>
      <c r="M1040" s="200"/>
      <c r="N1040" s="201"/>
      <c r="O1040" s="201"/>
      <c r="P1040" s="201"/>
      <c r="Q1040" s="201"/>
      <c r="R1040" s="201"/>
      <c r="S1040" s="201"/>
      <c r="T1040" s="202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196" t="s">
        <v>195</v>
      </c>
      <c r="AU1040" s="196" t="s">
        <v>82</v>
      </c>
      <c r="AV1040" s="14" t="s">
        <v>82</v>
      </c>
      <c r="AW1040" s="14" t="s">
        <v>30</v>
      </c>
      <c r="AX1040" s="14" t="s">
        <v>73</v>
      </c>
      <c r="AY1040" s="196" t="s">
        <v>189</v>
      </c>
    </row>
    <row r="1041" s="14" customFormat="1">
      <c r="A1041" s="14"/>
      <c r="B1041" s="195"/>
      <c r="C1041" s="14"/>
      <c r="D1041" s="188" t="s">
        <v>195</v>
      </c>
      <c r="E1041" s="196" t="s">
        <v>1</v>
      </c>
      <c r="F1041" s="197" t="s">
        <v>1545</v>
      </c>
      <c r="G1041" s="14"/>
      <c r="H1041" s="198">
        <v>24.631</v>
      </c>
      <c r="I1041" s="199"/>
      <c r="J1041" s="14"/>
      <c r="K1041" s="14"/>
      <c r="L1041" s="195"/>
      <c r="M1041" s="200"/>
      <c r="N1041" s="201"/>
      <c r="O1041" s="201"/>
      <c r="P1041" s="201"/>
      <c r="Q1041" s="201"/>
      <c r="R1041" s="201"/>
      <c r="S1041" s="201"/>
      <c r="T1041" s="202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196" t="s">
        <v>195</v>
      </c>
      <c r="AU1041" s="196" t="s">
        <v>82</v>
      </c>
      <c r="AV1041" s="14" t="s">
        <v>82</v>
      </c>
      <c r="AW1041" s="14" t="s">
        <v>30</v>
      </c>
      <c r="AX1041" s="14" t="s">
        <v>73</v>
      </c>
      <c r="AY1041" s="196" t="s">
        <v>189</v>
      </c>
    </row>
    <row r="1042" s="14" customFormat="1">
      <c r="A1042" s="14"/>
      <c r="B1042" s="195"/>
      <c r="C1042" s="14"/>
      <c r="D1042" s="188" t="s">
        <v>195</v>
      </c>
      <c r="E1042" s="196" t="s">
        <v>1</v>
      </c>
      <c r="F1042" s="197" t="s">
        <v>1546</v>
      </c>
      <c r="G1042" s="14"/>
      <c r="H1042" s="198">
        <v>79.813999999999993</v>
      </c>
      <c r="I1042" s="199"/>
      <c r="J1042" s="14"/>
      <c r="K1042" s="14"/>
      <c r="L1042" s="195"/>
      <c r="M1042" s="200"/>
      <c r="N1042" s="201"/>
      <c r="O1042" s="201"/>
      <c r="P1042" s="201"/>
      <c r="Q1042" s="201"/>
      <c r="R1042" s="201"/>
      <c r="S1042" s="201"/>
      <c r="T1042" s="202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196" t="s">
        <v>195</v>
      </c>
      <c r="AU1042" s="196" t="s">
        <v>82</v>
      </c>
      <c r="AV1042" s="14" t="s">
        <v>82</v>
      </c>
      <c r="AW1042" s="14" t="s">
        <v>30</v>
      </c>
      <c r="AX1042" s="14" t="s">
        <v>73</v>
      </c>
      <c r="AY1042" s="196" t="s">
        <v>189</v>
      </c>
    </row>
    <row r="1043" s="15" customFormat="1">
      <c r="A1043" s="15"/>
      <c r="B1043" s="203"/>
      <c r="C1043" s="15"/>
      <c r="D1043" s="188" t="s">
        <v>195</v>
      </c>
      <c r="E1043" s="204" t="s">
        <v>1</v>
      </c>
      <c r="F1043" s="205" t="s">
        <v>200</v>
      </c>
      <c r="G1043" s="15"/>
      <c r="H1043" s="206">
        <v>192.64499999999998</v>
      </c>
      <c r="I1043" s="207"/>
      <c r="J1043" s="15"/>
      <c r="K1043" s="15"/>
      <c r="L1043" s="203"/>
      <c r="M1043" s="208"/>
      <c r="N1043" s="209"/>
      <c r="O1043" s="209"/>
      <c r="P1043" s="209"/>
      <c r="Q1043" s="209"/>
      <c r="R1043" s="209"/>
      <c r="S1043" s="209"/>
      <c r="T1043" s="210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04" t="s">
        <v>195</v>
      </c>
      <c r="AU1043" s="204" t="s">
        <v>82</v>
      </c>
      <c r="AV1043" s="15" t="s">
        <v>104</v>
      </c>
      <c r="AW1043" s="15" t="s">
        <v>30</v>
      </c>
      <c r="AX1043" s="15" t="s">
        <v>80</v>
      </c>
      <c r="AY1043" s="204" t="s">
        <v>189</v>
      </c>
    </row>
    <row r="1044" s="2" customFormat="1" ht="37.8" customHeight="1">
      <c r="A1044" s="38"/>
      <c r="B1044" s="172"/>
      <c r="C1044" s="173" t="s">
        <v>1547</v>
      </c>
      <c r="D1044" s="173" t="s">
        <v>191</v>
      </c>
      <c r="E1044" s="174" t="s">
        <v>1548</v>
      </c>
      <c r="F1044" s="175" t="s">
        <v>1549</v>
      </c>
      <c r="G1044" s="176" t="s">
        <v>223</v>
      </c>
      <c r="H1044" s="177">
        <v>481.26499999999999</v>
      </c>
      <c r="I1044" s="178"/>
      <c r="J1044" s="179">
        <f>ROUND(I1044*H1044,2)</f>
        <v>0</v>
      </c>
      <c r="K1044" s="180"/>
      <c r="L1044" s="39"/>
      <c r="M1044" s="181" t="s">
        <v>1</v>
      </c>
      <c r="N1044" s="182" t="s">
        <v>38</v>
      </c>
      <c r="O1044" s="77"/>
      <c r="P1044" s="183">
        <f>O1044*H1044</f>
        <v>0</v>
      </c>
      <c r="Q1044" s="183">
        <v>0</v>
      </c>
      <c r="R1044" s="183">
        <f>Q1044*H1044</f>
        <v>0</v>
      </c>
      <c r="S1044" s="183">
        <v>0</v>
      </c>
      <c r="T1044" s="184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185" t="s">
        <v>233</v>
      </c>
      <c r="AT1044" s="185" t="s">
        <v>191</v>
      </c>
      <c r="AU1044" s="185" t="s">
        <v>82</v>
      </c>
      <c r="AY1044" s="19" t="s">
        <v>189</v>
      </c>
      <c r="BE1044" s="186">
        <f>IF(N1044="základní",J1044,0)</f>
        <v>0</v>
      </c>
      <c r="BF1044" s="186">
        <f>IF(N1044="snížená",J1044,0)</f>
        <v>0</v>
      </c>
      <c r="BG1044" s="186">
        <f>IF(N1044="zákl. přenesená",J1044,0)</f>
        <v>0</v>
      </c>
      <c r="BH1044" s="186">
        <f>IF(N1044="sníž. přenesená",J1044,0)</f>
        <v>0</v>
      </c>
      <c r="BI1044" s="186">
        <f>IF(N1044="nulová",J1044,0)</f>
        <v>0</v>
      </c>
      <c r="BJ1044" s="19" t="s">
        <v>80</v>
      </c>
      <c r="BK1044" s="186">
        <f>ROUND(I1044*H1044,2)</f>
        <v>0</v>
      </c>
      <c r="BL1044" s="19" t="s">
        <v>233</v>
      </c>
      <c r="BM1044" s="185" t="s">
        <v>1550</v>
      </c>
    </row>
    <row r="1045" s="14" customFormat="1">
      <c r="A1045" s="14"/>
      <c r="B1045" s="195"/>
      <c r="C1045" s="14"/>
      <c r="D1045" s="188" t="s">
        <v>195</v>
      </c>
      <c r="E1045" s="196" t="s">
        <v>1</v>
      </c>
      <c r="F1045" s="197" t="s">
        <v>1551</v>
      </c>
      <c r="G1045" s="14"/>
      <c r="H1045" s="198">
        <v>481.26499999999999</v>
      </c>
      <c r="I1045" s="199"/>
      <c r="J1045" s="14"/>
      <c r="K1045" s="14"/>
      <c r="L1045" s="195"/>
      <c r="M1045" s="200"/>
      <c r="N1045" s="201"/>
      <c r="O1045" s="201"/>
      <c r="P1045" s="201"/>
      <c r="Q1045" s="201"/>
      <c r="R1045" s="201"/>
      <c r="S1045" s="201"/>
      <c r="T1045" s="202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196" t="s">
        <v>195</v>
      </c>
      <c r="AU1045" s="196" t="s">
        <v>82</v>
      </c>
      <c r="AV1045" s="14" t="s">
        <v>82</v>
      </c>
      <c r="AW1045" s="14" t="s">
        <v>30</v>
      </c>
      <c r="AX1045" s="14" t="s">
        <v>73</v>
      </c>
      <c r="AY1045" s="196" t="s">
        <v>189</v>
      </c>
    </row>
    <row r="1046" s="15" customFormat="1">
      <c r="A1046" s="15"/>
      <c r="B1046" s="203"/>
      <c r="C1046" s="15"/>
      <c r="D1046" s="188" t="s">
        <v>195</v>
      </c>
      <c r="E1046" s="204" t="s">
        <v>1</v>
      </c>
      <c r="F1046" s="205" t="s">
        <v>200</v>
      </c>
      <c r="G1046" s="15"/>
      <c r="H1046" s="206">
        <v>481.26499999999999</v>
      </c>
      <c r="I1046" s="207"/>
      <c r="J1046" s="15"/>
      <c r="K1046" s="15"/>
      <c r="L1046" s="203"/>
      <c r="M1046" s="208"/>
      <c r="N1046" s="209"/>
      <c r="O1046" s="209"/>
      <c r="P1046" s="209"/>
      <c r="Q1046" s="209"/>
      <c r="R1046" s="209"/>
      <c r="S1046" s="209"/>
      <c r="T1046" s="210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04" t="s">
        <v>195</v>
      </c>
      <c r="AU1046" s="204" t="s">
        <v>82</v>
      </c>
      <c r="AV1046" s="15" t="s">
        <v>104</v>
      </c>
      <c r="AW1046" s="15" t="s">
        <v>30</v>
      </c>
      <c r="AX1046" s="15" t="s">
        <v>80</v>
      </c>
      <c r="AY1046" s="204" t="s">
        <v>189</v>
      </c>
    </row>
    <row r="1047" s="2" customFormat="1" ht="24.15" customHeight="1">
      <c r="A1047" s="38"/>
      <c r="B1047" s="172"/>
      <c r="C1047" s="173" t="s">
        <v>946</v>
      </c>
      <c r="D1047" s="173" t="s">
        <v>191</v>
      </c>
      <c r="E1047" s="174" t="s">
        <v>1552</v>
      </c>
      <c r="F1047" s="175" t="s">
        <v>1553</v>
      </c>
      <c r="G1047" s="176" t="s">
        <v>223</v>
      </c>
      <c r="H1047" s="177">
        <v>1</v>
      </c>
      <c r="I1047" s="178"/>
      <c r="J1047" s="179">
        <f>ROUND(I1047*H1047,2)</f>
        <v>0</v>
      </c>
      <c r="K1047" s="180"/>
      <c r="L1047" s="39"/>
      <c r="M1047" s="181" t="s">
        <v>1</v>
      </c>
      <c r="N1047" s="182" t="s">
        <v>38</v>
      </c>
      <c r="O1047" s="77"/>
      <c r="P1047" s="183">
        <f>O1047*H1047</f>
        <v>0</v>
      </c>
      <c r="Q1047" s="183">
        <v>0</v>
      </c>
      <c r="R1047" s="183">
        <f>Q1047*H1047</f>
        <v>0</v>
      </c>
      <c r="S1047" s="183">
        <v>0</v>
      </c>
      <c r="T1047" s="184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185" t="s">
        <v>233</v>
      </c>
      <c r="AT1047" s="185" t="s">
        <v>191</v>
      </c>
      <c r="AU1047" s="185" t="s">
        <v>82</v>
      </c>
      <c r="AY1047" s="19" t="s">
        <v>189</v>
      </c>
      <c r="BE1047" s="186">
        <f>IF(N1047="základní",J1047,0)</f>
        <v>0</v>
      </c>
      <c r="BF1047" s="186">
        <f>IF(N1047="snížená",J1047,0)</f>
        <v>0</v>
      </c>
      <c r="BG1047" s="186">
        <f>IF(N1047="zákl. přenesená",J1047,0)</f>
        <v>0</v>
      </c>
      <c r="BH1047" s="186">
        <f>IF(N1047="sníž. přenesená",J1047,0)</f>
        <v>0</v>
      </c>
      <c r="BI1047" s="186">
        <f>IF(N1047="nulová",J1047,0)</f>
        <v>0</v>
      </c>
      <c r="BJ1047" s="19" t="s">
        <v>80</v>
      </c>
      <c r="BK1047" s="186">
        <f>ROUND(I1047*H1047,2)</f>
        <v>0</v>
      </c>
      <c r="BL1047" s="19" t="s">
        <v>233</v>
      </c>
      <c r="BM1047" s="185" t="s">
        <v>1554</v>
      </c>
    </row>
    <row r="1048" s="14" customFormat="1">
      <c r="A1048" s="14"/>
      <c r="B1048" s="195"/>
      <c r="C1048" s="14"/>
      <c r="D1048" s="188" t="s">
        <v>195</v>
      </c>
      <c r="E1048" s="196" t="s">
        <v>1</v>
      </c>
      <c r="F1048" s="197" t="s">
        <v>80</v>
      </c>
      <c r="G1048" s="14"/>
      <c r="H1048" s="198">
        <v>1</v>
      </c>
      <c r="I1048" s="199"/>
      <c r="J1048" s="14"/>
      <c r="K1048" s="14"/>
      <c r="L1048" s="195"/>
      <c r="M1048" s="200"/>
      <c r="N1048" s="201"/>
      <c r="O1048" s="201"/>
      <c r="P1048" s="201"/>
      <c r="Q1048" s="201"/>
      <c r="R1048" s="201"/>
      <c r="S1048" s="201"/>
      <c r="T1048" s="202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196" t="s">
        <v>195</v>
      </c>
      <c r="AU1048" s="196" t="s">
        <v>82</v>
      </c>
      <c r="AV1048" s="14" t="s">
        <v>82</v>
      </c>
      <c r="AW1048" s="14" t="s">
        <v>30</v>
      </c>
      <c r="AX1048" s="14" t="s">
        <v>73</v>
      </c>
      <c r="AY1048" s="196" t="s">
        <v>189</v>
      </c>
    </row>
    <row r="1049" s="15" customFormat="1">
      <c r="A1049" s="15"/>
      <c r="B1049" s="203"/>
      <c r="C1049" s="15"/>
      <c r="D1049" s="188" t="s">
        <v>195</v>
      </c>
      <c r="E1049" s="204" t="s">
        <v>1</v>
      </c>
      <c r="F1049" s="205" t="s">
        <v>200</v>
      </c>
      <c r="G1049" s="15"/>
      <c r="H1049" s="206">
        <v>1</v>
      </c>
      <c r="I1049" s="207"/>
      <c r="J1049" s="15"/>
      <c r="K1049" s="15"/>
      <c r="L1049" s="203"/>
      <c r="M1049" s="208"/>
      <c r="N1049" s="209"/>
      <c r="O1049" s="209"/>
      <c r="P1049" s="209"/>
      <c r="Q1049" s="209"/>
      <c r="R1049" s="209"/>
      <c r="S1049" s="209"/>
      <c r="T1049" s="210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04" t="s">
        <v>195</v>
      </c>
      <c r="AU1049" s="204" t="s">
        <v>82</v>
      </c>
      <c r="AV1049" s="15" t="s">
        <v>104</v>
      </c>
      <c r="AW1049" s="15" t="s">
        <v>30</v>
      </c>
      <c r="AX1049" s="15" t="s">
        <v>80</v>
      </c>
      <c r="AY1049" s="204" t="s">
        <v>189</v>
      </c>
    </row>
    <row r="1050" s="2" customFormat="1" ht="24.15" customHeight="1">
      <c r="A1050" s="38"/>
      <c r="B1050" s="172"/>
      <c r="C1050" s="173" t="s">
        <v>1555</v>
      </c>
      <c r="D1050" s="173" t="s">
        <v>191</v>
      </c>
      <c r="E1050" s="174" t="s">
        <v>1556</v>
      </c>
      <c r="F1050" s="175" t="s">
        <v>1557</v>
      </c>
      <c r="G1050" s="176" t="s">
        <v>223</v>
      </c>
      <c r="H1050" s="177">
        <v>41.520000000000003</v>
      </c>
      <c r="I1050" s="178"/>
      <c r="J1050" s="179">
        <f>ROUND(I1050*H1050,2)</f>
        <v>0</v>
      </c>
      <c r="K1050" s="180"/>
      <c r="L1050" s="39"/>
      <c r="M1050" s="181" t="s">
        <v>1</v>
      </c>
      <c r="N1050" s="182" t="s">
        <v>38</v>
      </c>
      <c r="O1050" s="77"/>
      <c r="P1050" s="183">
        <f>O1050*H1050</f>
        <v>0</v>
      </c>
      <c r="Q1050" s="183">
        <v>0</v>
      </c>
      <c r="R1050" s="183">
        <f>Q1050*H1050</f>
        <v>0</v>
      </c>
      <c r="S1050" s="183">
        <v>0</v>
      </c>
      <c r="T1050" s="184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185" t="s">
        <v>233</v>
      </c>
      <c r="AT1050" s="185" t="s">
        <v>191</v>
      </c>
      <c r="AU1050" s="185" t="s">
        <v>82</v>
      </c>
      <c r="AY1050" s="19" t="s">
        <v>189</v>
      </c>
      <c r="BE1050" s="186">
        <f>IF(N1050="základní",J1050,0)</f>
        <v>0</v>
      </c>
      <c r="BF1050" s="186">
        <f>IF(N1050="snížená",J1050,0)</f>
        <v>0</v>
      </c>
      <c r="BG1050" s="186">
        <f>IF(N1050="zákl. přenesená",J1050,0)</f>
        <v>0</v>
      </c>
      <c r="BH1050" s="186">
        <f>IF(N1050="sníž. přenesená",J1050,0)</f>
        <v>0</v>
      </c>
      <c r="BI1050" s="186">
        <f>IF(N1050="nulová",J1050,0)</f>
        <v>0</v>
      </c>
      <c r="BJ1050" s="19" t="s">
        <v>80</v>
      </c>
      <c r="BK1050" s="186">
        <f>ROUND(I1050*H1050,2)</f>
        <v>0</v>
      </c>
      <c r="BL1050" s="19" t="s">
        <v>233</v>
      </c>
      <c r="BM1050" s="185" t="s">
        <v>1558</v>
      </c>
    </row>
    <row r="1051" s="14" customFormat="1">
      <c r="A1051" s="14"/>
      <c r="B1051" s="195"/>
      <c r="C1051" s="14"/>
      <c r="D1051" s="188" t="s">
        <v>195</v>
      </c>
      <c r="E1051" s="196" t="s">
        <v>1</v>
      </c>
      <c r="F1051" s="197" t="s">
        <v>1559</v>
      </c>
      <c r="G1051" s="14"/>
      <c r="H1051" s="198">
        <v>41.520000000000003</v>
      </c>
      <c r="I1051" s="199"/>
      <c r="J1051" s="14"/>
      <c r="K1051" s="14"/>
      <c r="L1051" s="195"/>
      <c r="M1051" s="200"/>
      <c r="N1051" s="201"/>
      <c r="O1051" s="201"/>
      <c r="P1051" s="201"/>
      <c r="Q1051" s="201"/>
      <c r="R1051" s="201"/>
      <c r="S1051" s="201"/>
      <c r="T1051" s="202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196" t="s">
        <v>195</v>
      </c>
      <c r="AU1051" s="196" t="s">
        <v>82</v>
      </c>
      <c r="AV1051" s="14" t="s">
        <v>82</v>
      </c>
      <c r="AW1051" s="14" t="s">
        <v>30</v>
      </c>
      <c r="AX1051" s="14" t="s">
        <v>73</v>
      </c>
      <c r="AY1051" s="196" t="s">
        <v>189</v>
      </c>
    </row>
    <row r="1052" s="15" customFormat="1">
      <c r="A1052" s="15"/>
      <c r="B1052" s="203"/>
      <c r="C1052" s="15"/>
      <c r="D1052" s="188" t="s">
        <v>195</v>
      </c>
      <c r="E1052" s="204" t="s">
        <v>1</v>
      </c>
      <c r="F1052" s="205" t="s">
        <v>200</v>
      </c>
      <c r="G1052" s="15"/>
      <c r="H1052" s="206">
        <v>41.520000000000003</v>
      </c>
      <c r="I1052" s="207"/>
      <c r="J1052" s="15"/>
      <c r="K1052" s="15"/>
      <c r="L1052" s="203"/>
      <c r="M1052" s="208"/>
      <c r="N1052" s="209"/>
      <c r="O1052" s="209"/>
      <c r="P1052" s="209"/>
      <c r="Q1052" s="209"/>
      <c r="R1052" s="209"/>
      <c r="S1052" s="209"/>
      <c r="T1052" s="210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04" t="s">
        <v>195</v>
      </c>
      <c r="AU1052" s="204" t="s">
        <v>82</v>
      </c>
      <c r="AV1052" s="15" t="s">
        <v>104</v>
      </c>
      <c r="AW1052" s="15" t="s">
        <v>30</v>
      </c>
      <c r="AX1052" s="15" t="s">
        <v>80</v>
      </c>
      <c r="AY1052" s="204" t="s">
        <v>189</v>
      </c>
    </row>
    <row r="1053" s="2" customFormat="1" ht="66.75" customHeight="1">
      <c r="A1053" s="38"/>
      <c r="B1053" s="172"/>
      <c r="C1053" s="173" t="s">
        <v>950</v>
      </c>
      <c r="D1053" s="173" t="s">
        <v>191</v>
      </c>
      <c r="E1053" s="174" t="s">
        <v>1560</v>
      </c>
      <c r="F1053" s="175" t="s">
        <v>1561</v>
      </c>
      <c r="G1053" s="176" t="s">
        <v>223</v>
      </c>
      <c r="H1053" s="177">
        <v>41.851999999999997</v>
      </c>
      <c r="I1053" s="178"/>
      <c r="J1053" s="179">
        <f>ROUND(I1053*H1053,2)</f>
        <v>0</v>
      </c>
      <c r="K1053" s="180"/>
      <c r="L1053" s="39"/>
      <c r="M1053" s="181" t="s">
        <v>1</v>
      </c>
      <c r="N1053" s="182" t="s">
        <v>38</v>
      </c>
      <c r="O1053" s="77"/>
      <c r="P1053" s="183">
        <f>O1053*H1053</f>
        <v>0</v>
      </c>
      <c r="Q1053" s="183">
        <v>0</v>
      </c>
      <c r="R1053" s="183">
        <f>Q1053*H1053</f>
        <v>0</v>
      </c>
      <c r="S1053" s="183">
        <v>0</v>
      </c>
      <c r="T1053" s="184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185" t="s">
        <v>233</v>
      </c>
      <c r="AT1053" s="185" t="s">
        <v>191</v>
      </c>
      <c r="AU1053" s="185" t="s">
        <v>82</v>
      </c>
      <c r="AY1053" s="19" t="s">
        <v>189</v>
      </c>
      <c r="BE1053" s="186">
        <f>IF(N1053="základní",J1053,0)</f>
        <v>0</v>
      </c>
      <c r="BF1053" s="186">
        <f>IF(N1053="snížená",J1053,0)</f>
        <v>0</v>
      </c>
      <c r="BG1053" s="186">
        <f>IF(N1053="zákl. přenesená",J1053,0)</f>
        <v>0</v>
      </c>
      <c r="BH1053" s="186">
        <f>IF(N1053="sníž. přenesená",J1053,0)</f>
        <v>0</v>
      </c>
      <c r="BI1053" s="186">
        <f>IF(N1053="nulová",J1053,0)</f>
        <v>0</v>
      </c>
      <c r="BJ1053" s="19" t="s">
        <v>80</v>
      </c>
      <c r="BK1053" s="186">
        <f>ROUND(I1053*H1053,2)</f>
        <v>0</v>
      </c>
      <c r="BL1053" s="19" t="s">
        <v>233</v>
      </c>
      <c r="BM1053" s="185" t="s">
        <v>1562</v>
      </c>
    </row>
    <row r="1054" s="13" customFormat="1">
      <c r="A1054" s="13"/>
      <c r="B1054" s="187"/>
      <c r="C1054" s="13"/>
      <c r="D1054" s="188" t="s">
        <v>195</v>
      </c>
      <c r="E1054" s="189" t="s">
        <v>1</v>
      </c>
      <c r="F1054" s="190" t="s">
        <v>327</v>
      </c>
      <c r="G1054" s="13"/>
      <c r="H1054" s="189" t="s">
        <v>1</v>
      </c>
      <c r="I1054" s="191"/>
      <c r="J1054" s="13"/>
      <c r="K1054" s="13"/>
      <c r="L1054" s="187"/>
      <c r="M1054" s="192"/>
      <c r="N1054" s="193"/>
      <c r="O1054" s="193"/>
      <c r="P1054" s="193"/>
      <c r="Q1054" s="193"/>
      <c r="R1054" s="193"/>
      <c r="S1054" s="193"/>
      <c r="T1054" s="194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189" t="s">
        <v>195</v>
      </c>
      <c r="AU1054" s="189" t="s">
        <v>82</v>
      </c>
      <c r="AV1054" s="13" t="s">
        <v>80</v>
      </c>
      <c r="AW1054" s="13" t="s">
        <v>30</v>
      </c>
      <c r="AX1054" s="13" t="s">
        <v>73</v>
      </c>
      <c r="AY1054" s="189" t="s">
        <v>189</v>
      </c>
    </row>
    <row r="1055" s="14" customFormat="1">
      <c r="A1055" s="14"/>
      <c r="B1055" s="195"/>
      <c r="C1055" s="14"/>
      <c r="D1055" s="188" t="s">
        <v>195</v>
      </c>
      <c r="E1055" s="196" t="s">
        <v>1</v>
      </c>
      <c r="F1055" s="197" t="s">
        <v>1563</v>
      </c>
      <c r="G1055" s="14"/>
      <c r="H1055" s="198">
        <v>11.611000000000001</v>
      </c>
      <c r="I1055" s="199"/>
      <c r="J1055" s="14"/>
      <c r="K1055" s="14"/>
      <c r="L1055" s="195"/>
      <c r="M1055" s="200"/>
      <c r="N1055" s="201"/>
      <c r="O1055" s="201"/>
      <c r="P1055" s="201"/>
      <c r="Q1055" s="201"/>
      <c r="R1055" s="201"/>
      <c r="S1055" s="201"/>
      <c r="T1055" s="202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196" t="s">
        <v>195</v>
      </c>
      <c r="AU1055" s="196" t="s">
        <v>82</v>
      </c>
      <c r="AV1055" s="14" t="s">
        <v>82</v>
      </c>
      <c r="AW1055" s="14" t="s">
        <v>30</v>
      </c>
      <c r="AX1055" s="14" t="s">
        <v>73</v>
      </c>
      <c r="AY1055" s="196" t="s">
        <v>189</v>
      </c>
    </row>
    <row r="1056" s="13" customFormat="1">
      <c r="A1056" s="13"/>
      <c r="B1056" s="187"/>
      <c r="C1056" s="13"/>
      <c r="D1056" s="188" t="s">
        <v>195</v>
      </c>
      <c r="E1056" s="189" t="s">
        <v>1</v>
      </c>
      <c r="F1056" s="190" t="s">
        <v>330</v>
      </c>
      <c r="G1056" s="13"/>
      <c r="H1056" s="189" t="s">
        <v>1</v>
      </c>
      <c r="I1056" s="191"/>
      <c r="J1056" s="13"/>
      <c r="K1056" s="13"/>
      <c r="L1056" s="187"/>
      <c r="M1056" s="192"/>
      <c r="N1056" s="193"/>
      <c r="O1056" s="193"/>
      <c r="P1056" s="193"/>
      <c r="Q1056" s="193"/>
      <c r="R1056" s="193"/>
      <c r="S1056" s="193"/>
      <c r="T1056" s="194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189" t="s">
        <v>195</v>
      </c>
      <c r="AU1056" s="189" t="s">
        <v>82</v>
      </c>
      <c r="AV1056" s="13" t="s">
        <v>80</v>
      </c>
      <c r="AW1056" s="13" t="s">
        <v>30</v>
      </c>
      <c r="AX1056" s="13" t="s">
        <v>73</v>
      </c>
      <c r="AY1056" s="189" t="s">
        <v>189</v>
      </c>
    </row>
    <row r="1057" s="14" customFormat="1">
      <c r="A1057" s="14"/>
      <c r="B1057" s="195"/>
      <c r="C1057" s="14"/>
      <c r="D1057" s="188" t="s">
        <v>195</v>
      </c>
      <c r="E1057" s="196" t="s">
        <v>1</v>
      </c>
      <c r="F1057" s="197" t="s">
        <v>1564</v>
      </c>
      <c r="G1057" s="14"/>
      <c r="H1057" s="198">
        <v>30.241</v>
      </c>
      <c r="I1057" s="199"/>
      <c r="J1057" s="14"/>
      <c r="K1057" s="14"/>
      <c r="L1057" s="195"/>
      <c r="M1057" s="200"/>
      <c r="N1057" s="201"/>
      <c r="O1057" s="201"/>
      <c r="P1057" s="201"/>
      <c r="Q1057" s="201"/>
      <c r="R1057" s="201"/>
      <c r="S1057" s="201"/>
      <c r="T1057" s="202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196" t="s">
        <v>195</v>
      </c>
      <c r="AU1057" s="196" t="s">
        <v>82</v>
      </c>
      <c r="AV1057" s="14" t="s">
        <v>82</v>
      </c>
      <c r="AW1057" s="14" t="s">
        <v>30</v>
      </c>
      <c r="AX1057" s="14" t="s">
        <v>73</v>
      </c>
      <c r="AY1057" s="196" t="s">
        <v>189</v>
      </c>
    </row>
    <row r="1058" s="15" customFormat="1">
      <c r="A1058" s="15"/>
      <c r="B1058" s="203"/>
      <c r="C1058" s="15"/>
      <c r="D1058" s="188" t="s">
        <v>195</v>
      </c>
      <c r="E1058" s="204" t="s">
        <v>1</v>
      </c>
      <c r="F1058" s="205" t="s">
        <v>200</v>
      </c>
      <c r="G1058" s="15"/>
      <c r="H1058" s="206">
        <v>41.852000000000004</v>
      </c>
      <c r="I1058" s="207"/>
      <c r="J1058" s="15"/>
      <c r="K1058" s="15"/>
      <c r="L1058" s="203"/>
      <c r="M1058" s="208"/>
      <c r="N1058" s="209"/>
      <c r="O1058" s="209"/>
      <c r="P1058" s="209"/>
      <c r="Q1058" s="209"/>
      <c r="R1058" s="209"/>
      <c r="S1058" s="209"/>
      <c r="T1058" s="210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T1058" s="204" t="s">
        <v>195</v>
      </c>
      <c r="AU1058" s="204" t="s">
        <v>82</v>
      </c>
      <c r="AV1058" s="15" t="s">
        <v>104</v>
      </c>
      <c r="AW1058" s="15" t="s">
        <v>30</v>
      </c>
      <c r="AX1058" s="15" t="s">
        <v>80</v>
      </c>
      <c r="AY1058" s="204" t="s">
        <v>189</v>
      </c>
    </row>
    <row r="1059" s="2" customFormat="1" ht="55.5" customHeight="1">
      <c r="A1059" s="38"/>
      <c r="B1059" s="172"/>
      <c r="C1059" s="173" t="s">
        <v>1565</v>
      </c>
      <c r="D1059" s="173" t="s">
        <v>191</v>
      </c>
      <c r="E1059" s="174" t="s">
        <v>1566</v>
      </c>
      <c r="F1059" s="175" t="s">
        <v>1567</v>
      </c>
      <c r="G1059" s="176" t="s">
        <v>223</v>
      </c>
      <c r="H1059" s="177">
        <v>32.082000000000001</v>
      </c>
      <c r="I1059" s="178"/>
      <c r="J1059" s="179">
        <f>ROUND(I1059*H1059,2)</f>
        <v>0</v>
      </c>
      <c r="K1059" s="180"/>
      <c r="L1059" s="39"/>
      <c r="M1059" s="181" t="s">
        <v>1</v>
      </c>
      <c r="N1059" s="182" t="s">
        <v>38</v>
      </c>
      <c r="O1059" s="77"/>
      <c r="P1059" s="183">
        <f>O1059*H1059</f>
        <v>0</v>
      </c>
      <c r="Q1059" s="183">
        <v>0</v>
      </c>
      <c r="R1059" s="183">
        <f>Q1059*H1059</f>
        <v>0</v>
      </c>
      <c r="S1059" s="183">
        <v>0</v>
      </c>
      <c r="T1059" s="184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185" t="s">
        <v>233</v>
      </c>
      <c r="AT1059" s="185" t="s">
        <v>191</v>
      </c>
      <c r="AU1059" s="185" t="s">
        <v>82</v>
      </c>
      <c r="AY1059" s="19" t="s">
        <v>189</v>
      </c>
      <c r="BE1059" s="186">
        <f>IF(N1059="základní",J1059,0)</f>
        <v>0</v>
      </c>
      <c r="BF1059" s="186">
        <f>IF(N1059="snížená",J1059,0)</f>
        <v>0</v>
      </c>
      <c r="BG1059" s="186">
        <f>IF(N1059="zákl. přenesená",J1059,0)</f>
        <v>0</v>
      </c>
      <c r="BH1059" s="186">
        <f>IF(N1059="sníž. přenesená",J1059,0)</f>
        <v>0</v>
      </c>
      <c r="BI1059" s="186">
        <f>IF(N1059="nulová",J1059,0)</f>
        <v>0</v>
      </c>
      <c r="BJ1059" s="19" t="s">
        <v>80</v>
      </c>
      <c r="BK1059" s="186">
        <f>ROUND(I1059*H1059,2)</f>
        <v>0</v>
      </c>
      <c r="BL1059" s="19" t="s">
        <v>233</v>
      </c>
      <c r="BM1059" s="185" t="s">
        <v>1568</v>
      </c>
    </row>
    <row r="1060" s="13" customFormat="1">
      <c r="A1060" s="13"/>
      <c r="B1060" s="187"/>
      <c r="C1060" s="13"/>
      <c r="D1060" s="188" t="s">
        <v>195</v>
      </c>
      <c r="E1060" s="189" t="s">
        <v>1</v>
      </c>
      <c r="F1060" s="190" t="s">
        <v>327</v>
      </c>
      <c r="G1060" s="13"/>
      <c r="H1060" s="189" t="s">
        <v>1</v>
      </c>
      <c r="I1060" s="191"/>
      <c r="J1060" s="13"/>
      <c r="K1060" s="13"/>
      <c r="L1060" s="187"/>
      <c r="M1060" s="192"/>
      <c r="N1060" s="193"/>
      <c r="O1060" s="193"/>
      <c r="P1060" s="193"/>
      <c r="Q1060" s="193"/>
      <c r="R1060" s="193"/>
      <c r="S1060" s="193"/>
      <c r="T1060" s="194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189" t="s">
        <v>195</v>
      </c>
      <c r="AU1060" s="189" t="s">
        <v>82</v>
      </c>
      <c r="AV1060" s="13" t="s">
        <v>80</v>
      </c>
      <c r="AW1060" s="13" t="s">
        <v>30</v>
      </c>
      <c r="AX1060" s="13" t="s">
        <v>73</v>
      </c>
      <c r="AY1060" s="189" t="s">
        <v>189</v>
      </c>
    </row>
    <row r="1061" s="14" customFormat="1">
      <c r="A1061" s="14"/>
      <c r="B1061" s="195"/>
      <c r="C1061" s="14"/>
      <c r="D1061" s="188" t="s">
        <v>195</v>
      </c>
      <c r="E1061" s="196" t="s">
        <v>1</v>
      </c>
      <c r="F1061" s="197" t="s">
        <v>1569</v>
      </c>
      <c r="G1061" s="14"/>
      <c r="H1061" s="198">
        <v>17.042000000000002</v>
      </c>
      <c r="I1061" s="199"/>
      <c r="J1061" s="14"/>
      <c r="K1061" s="14"/>
      <c r="L1061" s="195"/>
      <c r="M1061" s="200"/>
      <c r="N1061" s="201"/>
      <c r="O1061" s="201"/>
      <c r="P1061" s="201"/>
      <c r="Q1061" s="201"/>
      <c r="R1061" s="201"/>
      <c r="S1061" s="201"/>
      <c r="T1061" s="202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196" t="s">
        <v>195</v>
      </c>
      <c r="AU1061" s="196" t="s">
        <v>82</v>
      </c>
      <c r="AV1061" s="14" t="s">
        <v>82</v>
      </c>
      <c r="AW1061" s="14" t="s">
        <v>30</v>
      </c>
      <c r="AX1061" s="14" t="s">
        <v>73</v>
      </c>
      <c r="AY1061" s="196" t="s">
        <v>189</v>
      </c>
    </row>
    <row r="1062" s="13" customFormat="1">
      <c r="A1062" s="13"/>
      <c r="B1062" s="187"/>
      <c r="C1062" s="13"/>
      <c r="D1062" s="188" t="s">
        <v>195</v>
      </c>
      <c r="E1062" s="189" t="s">
        <v>1</v>
      </c>
      <c r="F1062" s="190" t="s">
        <v>330</v>
      </c>
      <c r="G1062" s="13"/>
      <c r="H1062" s="189" t="s">
        <v>1</v>
      </c>
      <c r="I1062" s="191"/>
      <c r="J1062" s="13"/>
      <c r="K1062" s="13"/>
      <c r="L1062" s="187"/>
      <c r="M1062" s="192"/>
      <c r="N1062" s="193"/>
      <c r="O1062" s="193"/>
      <c r="P1062" s="193"/>
      <c r="Q1062" s="193"/>
      <c r="R1062" s="193"/>
      <c r="S1062" s="193"/>
      <c r="T1062" s="194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189" t="s">
        <v>195</v>
      </c>
      <c r="AU1062" s="189" t="s">
        <v>82</v>
      </c>
      <c r="AV1062" s="13" t="s">
        <v>80</v>
      </c>
      <c r="AW1062" s="13" t="s">
        <v>30</v>
      </c>
      <c r="AX1062" s="13" t="s">
        <v>73</v>
      </c>
      <c r="AY1062" s="189" t="s">
        <v>189</v>
      </c>
    </row>
    <row r="1063" s="14" customFormat="1">
      <c r="A1063" s="14"/>
      <c r="B1063" s="195"/>
      <c r="C1063" s="14"/>
      <c r="D1063" s="188" t="s">
        <v>195</v>
      </c>
      <c r="E1063" s="196" t="s">
        <v>1</v>
      </c>
      <c r="F1063" s="197" t="s">
        <v>1570</v>
      </c>
      <c r="G1063" s="14"/>
      <c r="H1063" s="198">
        <v>15.039999999999999</v>
      </c>
      <c r="I1063" s="199"/>
      <c r="J1063" s="14"/>
      <c r="K1063" s="14"/>
      <c r="L1063" s="195"/>
      <c r="M1063" s="200"/>
      <c r="N1063" s="201"/>
      <c r="O1063" s="201"/>
      <c r="P1063" s="201"/>
      <c r="Q1063" s="201"/>
      <c r="R1063" s="201"/>
      <c r="S1063" s="201"/>
      <c r="T1063" s="202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196" t="s">
        <v>195</v>
      </c>
      <c r="AU1063" s="196" t="s">
        <v>82</v>
      </c>
      <c r="AV1063" s="14" t="s">
        <v>82</v>
      </c>
      <c r="AW1063" s="14" t="s">
        <v>30</v>
      </c>
      <c r="AX1063" s="14" t="s">
        <v>73</v>
      </c>
      <c r="AY1063" s="196" t="s">
        <v>189</v>
      </c>
    </row>
    <row r="1064" s="15" customFormat="1">
      <c r="A1064" s="15"/>
      <c r="B1064" s="203"/>
      <c r="C1064" s="15"/>
      <c r="D1064" s="188" t="s">
        <v>195</v>
      </c>
      <c r="E1064" s="204" t="s">
        <v>1</v>
      </c>
      <c r="F1064" s="205" t="s">
        <v>200</v>
      </c>
      <c r="G1064" s="15"/>
      <c r="H1064" s="206">
        <v>32.082000000000001</v>
      </c>
      <c r="I1064" s="207"/>
      <c r="J1064" s="15"/>
      <c r="K1064" s="15"/>
      <c r="L1064" s="203"/>
      <c r="M1064" s="208"/>
      <c r="N1064" s="209"/>
      <c r="O1064" s="209"/>
      <c r="P1064" s="209"/>
      <c r="Q1064" s="209"/>
      <c r="R1064" s="209"/>
      <c r="S1064" s="209"/>
      <c r="T1064" s="210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04" t="s">
        <v>195</v>
      </c>
      <c r="AU1064" s="204" t="s">
        <v>82</v>
      </c>
      <c r="AV1064" s="15" t="s">
        <v>104</v>
      </c>
      <c r="AW1064" s="15" t="s">
        <v>30</v>
      </c>
      <c r="AX1064" s="15" t="s">
        <v>80</v>
      </c>
      <c r="AY1064" s="204" t="s">
        <v>189</v>
      </c>
    </row>
    <row r="1065" s="2" customFormat="1" ht="55.5" customHeight="1">
      <c r="A1065" s="38"/>
      <c r="B1065" s="172"/>
      <c r="C1065" s="173" t="s">
        <v>953</v>
      </c>
      <c r="D1065" s="173" t="s">
        <v>191</v>
      </c>
      <c r="E1065" s="174" t="s">
        <v>1571</v>
      </c>
      <c r="F1065" s="175" t="s">
        <v>1572</v>
      </c>
      <c r="G1065" s="176" t="s">
        <v>223</v>
      </c>
      <c r="H1065" s="177">
        <v>134.066</v>
      </c>
      <c r="I1065" s="178"/>
      <c r="J1065" s="179">
        <f>ROUND(I1065*H1065,2)</f>
        <v>0</v>
      </c>
      <c r="K1065" s="180"/>
      <c r="L1065" s="39"/>
      <c r="M1065" s="181" t="s">
        <v>1</v>
      </c>
      <c r="N1065" s="182" t="s">
        <v>38</v>
      </c>
      <c r="O1065" s="77"/>
      <c r="P1065" s="183">
        <f>O1065*H1065</f>
        <v>0</v>
      </c>
      <c r="Q1065" s="183">
        <v>0</v>
      </c>
      <c r="R1065" s="183">
        <f>Q1065*H1065</f>
        <v>0</v>
      </c>
      <c r="S1065" s="183">
        <v>0</v>
      </c>
      <c r="T1065" s="184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185" t="s">
        <v>233</v>
      </c>
      <c r="AT1065" s="185" t="s">
        <v>191</v>
      </c>
      <c r="AU1065" s="185" t="s">
        <v>82</v>
      </c>
      <c r="AY1065" s="19" t="s">
        <v>189</v>
      </c>
      <c r="BE1065" s="186">
        <f>IF(N1065="základní",J1065,0)</f>
        <v>0</v>
      </c>
      <c r="BF1065" s="186">
        <f>IF(N1065="snížená",J1065,0)</f>
        <v>0</v>
      </c>
      <c r="BG1065" s="186">
        <f>IF(N1065="zákl. přenesená",J1065,0)</f>
        <v>0</v>
      </c>
      <c r="BH1065" s="186">
        <f>IF(N1065="sníž. přenesená",J1065,0)</f>
        <v>0</v>
      </c>
      <c r="BI1065" s="186">
        <f>IF(N1065="nulová",J1065,0)</f>
        <v>0</v>
      </c>
      <c r="BJ1065" s="19" t="s">
        <v>80</v>
      </c>
      <c r="BK1065" s="186">
        <f>ROUND(I1065*H1065,2)</f>
        <v>0</v>
      </c>
      <c r="BL1065" s="19" t="s">
        <v>233</v>
      </c>
      <c r="BM1065" s="185" t="s">
        <v>1573</v>
      </c>
    </row>
    <row r="1066" s="13" customFormat="1">
      <c r="A1066" s="13"/>
      <c r="B1066" s="187"/>
      <c r="C1066" s="13"/>
      <c r="D1066" s="188" t="s">
        <v>195</v>
      </c>
      <c r="E1066" s="189" t="s">
        <v>1</v>
      </c>
      <c r="F1066" s="190" t="s">
        <v>327</v>
      </c>
      <c r="G1066" s="13"/>
      <c r="H1066" s="189" t="s">
        <v>1</v>
      </c>
      <c r="I1066" s="191"/>
      <c r="J1066" s="13"/>
      <c r="K1066" s="13"/>
      <c r="L1066" s="187"/>
      <c r="M1066" s="192"/>
      <c r="N1066" s="193"/>
      <c r="O1066" s="193"/>
      <c r="P1066" s="193"/>
      <c r="Q1066" s="193"/>
      <c r="R1066" s="193"/>
      <c r="S1066" s="193"/>
      <c r="T1066" s="194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189" t="s">
        <v>195</v>
      </c>
      <c r="AU1066" s="189" t="s">
        <v>82</v>
      </c>
      <c r="AV1066" s="13" t="s">
        <v>80</v>
      </c>
      <c r="AW1066" s="13" t="s">
        <v>30</v>
      </c>
      <c r="AX1066" s="13" t="s">
        <v>73</v>
      </c>
      <c r="AY1066" s="189" t="s">
        <v>189</v>
      </c>
    </row>
    <row r="1067" s="14" customFormat="1">
      <c r="A1067" s="14"/>
      <c r="B1067" s="195"/>
      <c r="C1067" s="14"/>
      <c r="D1067" s="188" t="s">
        <v>195</v>
      </c>
      <c r="E1067" s="196" t="s">
        <v>1</v>
      </c>
      <c r="F1067" s="197" t="s">
        <v>1517</v>
      </c>
      <c r="G1067" s="14"/>
      <c r="H1067" s="198">
        <v>2.835</v>
      </c>
      <c r="I1067" s="199"/>
      <c r="J1067" s="14"/>
      <c r="K1067" s="14"/>
      <c r="L1067" s="195"/>
      <c r="M1067" s="200"/>
      <c r="N1067" s="201"/>
      <c r="O1067" s="201"/>
      <c r="P1067" s="201"/>
      <c r="Q1067" s="201"/>
      <c r="R1067" s="201"/>
      <c r="S1067" s="201"/>
      <c r="T1067" s="202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196" t="s">
        <v>195</v>
      </c>
      <c r="AU1067" s="196" t="s">
        <v>82</v>
      </c>
      <c r="AV1067" s="14" t="s">
        <v>82</v>
      </c>
      <c r="AW1067" s="14" t="s">
        <v>30</v>
      </c>
      <c r="AX1067" s="14" t="s">
        <v>73</v>
      </c>
      <c r="AY1067" s="196" t="s">
        <v>189</v>
      </c>
    </row>
    <row r="1068" s="14" customFormat="1">
      <c r="A1068" s="14"/>
      <c r="B1068" s="195"/>
      <c r="C1068" s="14"/>
      <c r="D1068" s="188" t="s">
        <v>195</v>
      </c>
      <c r="E1068" s="196" t="s">
        <v>1</v>
      </c>
      <c r="F1068" s="197" t="s">
        <v>1574</v>
      </c>
      <c r="G1068" s="14"/>
      <c r="H1068" s="198">
        <v>30.826000000000001</v>
      </c>
      <c r="I1068" s="199"/>
      <c r="J1068" s="14"/>
      <c r="K1068" s="14"/>
      <c r="L1068" s="195"/>
      <c r="M1068" s="200"/>
      <c r="N1068" s="201"/>
      <c r="O1068" s="201"/>
      <c r="P1068" s="201"/>
      <c r="Q1068" s="201"/>
      <c r="R1068" s="201"/>
      <c r="S1068" s="201"/>
      <c r="T1068" s="202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196" t="s">
        <v>195</v>
      </c>
      <c r="AU1068" s="196" t="s">
        <v>82</v>
      </c>
      <c r="AV1068" s="14" t="s">
        <v>82</v>
      </c>
      <c r="AW1068" s="14" t="s">
        <v>30</v>
      </c>
      <c r="AX1068" s="14" t="s">
        <v>73</v>
      </c>
      <c r="AY1068" s="196" t="s">
        <v>189</v>
      </c>
    </row>
    <row r="1069" s="14" customFormat="1">
      <c r="A1069" s="14"/>
      <c r="B1069" s="195"/>
      <c r="C1069" s="14"/>
      <c r="D1069" s="188" t="s">
        <v>195</v>
      </c>
      <c r="E1069" s="196" t="s">
        <v>1</v>
      </c>
      <c r="F1069" s="197" t="s">
        <v>1575</v>
      </c>
      <c r="G1069" s="14"/>
      <c r="H1069" s="198">
        <v>31.5</v>
      </c>
      <c r="I1069" s="199"/>
      <c r="J1069" s="14"/>
      <c r="K1069" s="14"/>
      <c r="L1069" s="195"/>
      <c r="M1069" s="200"/>
      <c r="N1069" s="201"/>
      <c r="O1069" s="201"/>
      <c r="P1069" s="201"/>
      <c r="Q1069" s="201"/>
      <c r="R1069" s="201"/>
      <c r="S1069" s="201"/>
      <c r="T1069" s="202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196" t="s">
        <v>195</v>
      </c>
      <c r="AU1069" s="196" t="s">
        <v>82</v>
      </c>
      <c r="AV1069" s="14" t="s">
        <v>82</v>
      </c>
      <c r="AW1069" s="14" t="s">
        <v>30</v>
      </c>
      <c r="AX1069" s="14" t="s">
        <v>73</v>
      </c>
      <c r="AY1069" s="196" t="s">
        <v>189</v>
      </c>
    </row>
    <row r="1070" s="13" customFormat="1">
      <c r="A1070" s="13"/>
      <c r="B1070" s="187"/>
      <c r="C1070" s="13"/>
      <c r="D1070" s="188" t="s">
        <v>195</v>
      </c>
      <c r="E1070" s="189" t="s">
        <v>1</v>
      </c>
      <c r="F1070" s="190" t="s">
        <v>330</v>
      </c>
      <c r="G1070" s="13"/>
      <c r="H1070" s="189" t="s">
        <v>1</v>
      </c>
      <c r="I1070" s="191"/>
      <c r="J1070" s="13"/>
      <c r="K1070" s="13"/>
      <c r="L1070" s="187"/>
      <c r="M1070" s="192"/>
      <c r="N1070" s="193"/>
      <c r="O1070" s="193"/>
      <c r="P1070" s="193"/>
      <c r="Q1070" s="193"/>
      <c r="R1070" s="193"/>
      <c r="S1070" s="193"/>
      <c r="T1070" s="194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189" t="s">
        <v>195</v>
      </c>
      <c r="AU1070" s="189" t="s">
        <v>82</v>
      </c>
      <c r="AV1070" s="13" t="s">
        <v>80</v>
      </c>
      <c r="AW1070" s="13" t="s">
        <v>30</v>
      </c>
      <c r="AX1070" s="13" t="s">
        <v>73</v>
      </c>
      <c r="AY1070" s="189" t="s">
        <v>189</v>
      </c>
    </row>
    <row r="1071" s="14" customFormat="1">
      <c r="A1071" s="14"/>
      <c r="B1071" s="195"/>
      <c r="C1071" s="14"/>
      <c r="D1071" s="188" t="s">
        <v>195</v>
      </c>
      <c r="E1071" s="196" t="s">
        <v>1</v>
      </c>
      <c r="F1071" s="197" t="s">
        <v>1576</v>
      </c>
      <c r="G1071" s="14"/>
      <c r="H1071" s="198">
        <v>27.204999999999998</v>
      </c>
      <c r="I1071" s="199"/>
      <c r="J1071" s="14"/>
      <c r="K1071" s="14"/>
      <c r="L1071" s="195"/>
      <c r="M1071" s="200"/>
      <c r="N1071" s="201"/>
      <c r="O1071" s="201"/>
      <c r="P1071" s="201"/>
      <c r="Q1071" s="201"/>
      <c r="R1071" s="201"/>
      <c r="S1071" s="201"/>
      <c r="T1071" s="202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196" t="s">
        <v>195</v>
      </c>
      <c r="AU1071" s="196" t="s">
        <v>82</v>
      </c>
      <c r="AV1071" s="14" t="s">
        <v>82</v>
      </c>
      <c r="AW1071" s="14" t="s">
        <v>30</v>
      </c>
      <c r="AX1071" s="14" t="s">
        <v>73</v>
      </c>
      <c r="AY1071" s="196" t="s">
        <v>189</v>
      </c>
    </row>
    <row r="1072" s="14" customFormat="1">
      <c r="A1072" s="14"/>
      <c r="B1072" s="195"/>
      <c r="C1072" s="14"/>
      <c r="D1072" s="188" t="s">
        <v>195</v>
      </c>
      <c r="E1072" s="196" t="s">
        <v>1</v>
      </c>
      <c r="F1072" s="197" t="s">
        <v>1577</v>
      </c>
      <c r="G1072" s="14"/>
      <c r="H1072" s="198">
        <v>41.700000000000003</v>
      </c>
      <c r="I1072" s="199"/>
      <c r="J1072" s="14"/>
      <c r="K1072" s="14"/>
      <c r="L1072" s="195"/>
      <c r="M1072" s="200"/>
      <c r="N1072" s="201"/>
      <c r="O1072" s="201"/>
      <c r="P1072" s="201"/>
      <c r="Q1072" s="201"/>
      <c r="R1072" s="201"/>
      <c r="S1072" s="201"/>
      <c r="T1072" s="202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196" t="s">
        <v>195</v>
      </c>
      <c r="AU1072" s="196" t="s">
        <v>82</v>
      </c>
      <c r="AV1072" s="14" t="s">
        <v>82</v>
      </c>
      <c r="AW1072" s="14" t="s">
        <v>30</v>
      </c>
      <c r="AX1072" s="14" t="s">
        <v>73</v>
      </c>
      <c r="AY1072" s="196" t="s">
        <v>189</v>
      </c>
    </row>
    <row r="1073" s="15" customFormat="1">
      <c r="A1073" s="15"/>
      <c r="B1073" s="203"/>
      <c r="C1073" s="15"/>
      <c r="D1073" s="188" t="s">
        <v>195</v>
      </c>
      <c r="E1073" s="204" t="s">
        <v>1</v>
      </c>
      <c r="F1073" s="205" t="s">
        <v>200</v>
      </c>
      <c r="G1073" s="15"/>
      <c r="H1073" s="206">
        <v>134.066</v>
      </c>
      <c r="I1073" s="207"/>
      <c r="J1073" s="15"/>
      <c r="K1073" s="15"/>
      <c r="L1073" s="203"/>
      <c r="M1073" s="208"/>
      <c r="N1073" s="209"/>
      <c r="O1073" s="209"/>
      <c r="P1073" s="209"/>
      <c r="Q1073" s="209"/>
      <c r="R1073" s="209"/>
      <c r="S1073" s="209"/>
      <c r="T1073" s="210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T1073" s="204" t="s">
        <v>195</v>
      </c>
      <c r="AU1073" s="204" t="s">
        <v>82</v>
      </c>
      <c r="AV1073" s="15" t="s">
        <v>104</v>
      </c>
      <c r="AW1073" s="15" t="s">
        <v>30</v>
      </c>
      <c r="AX1073" s="15" t="s">
        <v>80</v>
      </c>
      <c r="AY1073" s="204" t="s">
        <v>189</v>
      </c>
    </row>
    <row r="1074" s="2" customFormat="1" ht="55.5" customHeight="1">
      <c r="A1074" s="38"/>
      <c r="B1074" s="172"/>
      <c r="C1074" s="173" t="s">
        <v>1578</v>
      </c>
      <c r="D1074" s="173" t="s">
        <v>191</v>
      </c>
      <c r="E1074" s="174" t="s">
        <v>1579</v>
      </c>
      <c r="F1074" s="175" t="s">
        <v>1580</v>
      </c>
      <c r="G1074" s="176" t="s">
        <v>223</v>
      </c>
      <c r="H1074" s="177">
        <v>24.684000000000001</v>
      </c>
      <c r="I1074" s="178"/>
      <c r="J1074" s="179">
        <f>ROUND(I1074*H1074,2)</f>
        <v>0</v>
      </c>
      <c r="K1074" s="180"/>
      <c r="L1074" s="39"/>
      <c r="M1074" s="181" t="s">
        <v>1</v>
      </c>
      <c r="N1074" s="182" t="s">
        <v>38</v>
      </c>
      <c r="O1074" s="77"/>
      <c r="P1074" s="183">
        <f>O1074*H1074</f>
        <v>0</v>
      </c>
      <c r="Q1074" s="183">
        <v>0</v>
      </c>
      <c r="R1074" s="183">
        <f>Q1074*H1074</f>
        <v>0</v>
      </c>
      <c r="S1074" s="183">
        <v>0</v>
      </c>
      <c r="T1074" s="184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185" t="s">
        <v>233</v>
      </c>
      <c r="AT1074" s="185" t="s">
        <v>191</v>
      </c>
      <c r="AU1074" s="185" t="s">
        <v>82</v>
      </c>
      <c r="AY1074" s="19" t="s">
        <v>189</v>
      </c>
      <c r="BE1074" s="186">
        <f>IF(N1074="základní",J1074,0)</f>
        <v>0</v>
      </c>
      <c r="BF1074" s="186">
        <f>IF(N1074="snížená",J1074,0)</f>
        <v>0</v>
      </c>
      <c r="BG1074" s="186">
        <f>IF(N1074="zákl. přenesená",J1074,0)</f>
        <v>0</v>
      </c>
      <c r="BH1074" s="186">
        <f>IF(N1074="sníž. přenesená",J1074,0)</f>
        <v>0</v>
      </c>
      <c r="BI1074" s="186">
        <f>IF(N1074="nulová",J1074,0)</f>
        <v>0</v>
      </c>
      <c r="BJ1074" s="19" t="s">
        <v>80</v>
      </c>
      <c r="BK1074" s="186">
        <f>ROUND(I1074*H1074,2)</f>
        <v>0</v>
      </c>
      <c r="BL1074" s="19" t="s">
        <v>233</v>
      </c>
      <c r="BM1074" s="185" t="s">
        <v>1581</v>
      </c>
    </row>
    <row r="1075" s="13" customFormat="1">
      <c r="A1075" s="13"/>
      <c r="B1075" s="187"/>
      <c r="C1075" s="13"/>
      <c r="D1075" s="188" t="s">
        <v>195</v>
      </c>
      <c r="E1075" s="189" t="s">
        <v>1</v>
      </c>
      <c r="F1075" s="190" t="s">
        <v>327</v>
      </c>
      <c r="G1075" s="13"/>
      <c r="H1075" s="189" t="s">
        <v>1</v>
      </c>
      <c r="I1075" s="191"/>
      <c r="J1075" s="13"/>
      <c r="K1075" s="13"/>
      <c r="L1075" s="187"/>
      <c r="M1075" s="192"/>
      <c r="N1075" s="193"/>
      <c r="O1075" s="193"/>
      <c r="P1075" s="193"/>
      <c r="Q1075" s="193"/>
      <c r="R1075" s="193"/>
      <c r="S1075" s="193"/>
      <c r="T1075" s="194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189" t="s">
        <v>195</v>
      </c>
      <c r="AU1075" s="189" t="s">
        <v>82</v>
      </c>
      <c r="AV1075" s="13" t="s">
        <v>80</v>
      </c>
      <c r="AW1075" s="13" t="s">
        <v>30</v>
      </c>
      <c r="AX1075" s="13" t="s">
        <v>73</v>
      </c>
      <c r="AY1075" s="189" t="s">
        <v>189</v>
      </c>
    </row>
    <row r="1076" s="14" customFormat="1">
      <c r="A1076" s="14"/>
      <c r="B1076" s="195"/>
      <c r="C1076" s="14"/>
      <c r="D1076" s="188" t="s">
        <v>195</v>
      </c>
      <c r="E1076" s="196" t="s">
        <v>1</v>
      </c>
      <c r="F1076" s="197" t="s">
        <v>1582</v>
      </c>
      <c r="G1076" s="14"/>
      <c r="H1076" s="198">
        <v>11.34</v>
      </c>
      <c r="I1076" s="199"/>
      <c r="J1076" s="14"/>
      <c r="K1076" s="14"/>
      <c r="L1076" s="195"/>
      <c r="M1076" s="200"/>
      <c r="N1076" s="201"/>
      <c r="O1076" s="201"/>
      <c r="P1076" s="201"/>
      <c r="Q1076" s="201"/>
      <c r="R1076" s="201"/>
      <c r="S1076" s="201"/>
      <c r="T1076" s="202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196" t="s">
        <v>195</v>
      </c>
      <c r="AU1076" s="196" t="s">
        <v>82</v>
      </c>
      <c r="AV1076" s="14" t="s">
        <v>82</v>
      </c>
      <c r="AW1076" s="14" t="s">
        <v>30</v>
      </c>
      <c r="AX1076" s="14" t="s">
        <v>73</v>
      </c>
      <c r="AY1076" s="196" t="s">
        <v>189</v>
      </c>
    </row>
    <row r="1077" s="13" customFormat="1">
      <c r="A1077" s="13"/>
      <c r="B1077" s="187"/>
      <c r="C1077" s="13"/>
      <c r="D1077" s="188" t="s">
        <v>195</v>
      </c>
      <c r="E1077" s="189" t="s">
        <v>1</v>
      </c>
      <c r="F1077" s="190" t="s">
        <v>330</v>
      </c>
      <c r="G1077" s="13"/>
      <c r="H1077" s="189" t="s">
        <v>1</v>
      </c>
      <c r="I1077" s="191"/>
      <c r="J1077" s="13"/>
      <c r="K1077" s="13"/>
      <c r="L1077" s="187"/>
      <c r="M1077" s="192"/>
      <c r="N1077" s="193"/>
      <c r="O1077" s="193"/>
      <c r="P1077" s="193"/>
      <c r="Q1077" s="193"/>
      <c r="R1077" s="193"/>
      <c r="S1077" s="193"/>
      <c r="T1077" s="194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189" t="s">
        <v>195</v>
      </c>
      <c r="AU1077" s="189" t="s">
        <v>82</v>
      </c>
      <c r="AV1077" s="13" t="s">
        <v>80</v>
      </c>
      <c r="AW1077" s="13" t="s">
        <v>30</v>
      </c>
      <c r="AX1077" s="13" t="s">
        <v>73</v>
      </c>
      <c r="AY1077" s="189" t="s">
        <v>189</v>
      </c>
    </row>
    <row r="1078" s="14" customFormat="1">
      <c r="A1078" s="14"/>
      <c r="B1078" s="195"/>
      <c r="C1078" s="14"/>
      <c r="D1078" s="188" t="s">
        <v>195</v>
      </c>
      <c r="E1078" s="196" t="s">
        <v>1</v>
      </c>
      <c r="F1078" s="197" t="s">
        <v>1583</v>
      </c>
      <c r="G1078" s="14"/>
      <c r="H1078" s="198">
        <v>13.343999999999999</v>
      </c>
      <c r="I1078" s="199"/>
      <c r="J1078" s="14"/>
      <c r="K1078" s="14"/>
      <c r="L1078" s="195"/>
      <c r="M1078" s="200"/>
      <c r="N1078" s="201"/>
      <c r="O1078" s="201"/>
      <c r="P1078" s="201"/>
      <c r="Q1078" s="201"/>
      <c r="R1078" s="201"/>
      <c r="S1078" s="201"/>
      <c r="T1078" s="202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196" t="s">
        <v>195</v>
      </c>
      <c r="AU1078" s="196" t="s">
        <v>82</v>
      </c>
      <c r="AV1078" s="14" t="s">
        <v>82</v>
      </c>
      <c r="AW1078" s="14" t="s">
        <v>30</v>
      </c>
      <c r="AX1078" s="14" t="s">
        <v>73</v>
      </c>
      <c r="AY1078" s="196" t="s">
        <v>189</v>
      </c>
    </row>
    <row r="1079" s="15" customFormat="1">
      <c r="A1079" s="15"/>
      <c r="B1079" s="203"/>
      <c r="C1079" s="15"/>
      <c r="D1079" s="188" t="s">
        <v>195</v>
      </c>
      <c r="E1079" s="204" t="s">
        <v>1</v>
      </c>
      <c r="F1079" s="205" t="s">
        <v>200</v>
      </c>
      <c r="G1079" s="15"/>
      <c r="H1079" s="206">
        <v>24.683999999999997</v>
      </c>
      <c r="I1079" s="207"/>
      <c r="J1079" s="15"/>
      <c r="K1079" s="15"/>
      <c r="L1079" s="203"/>
      <c r="M1079" s="208"/>
      <c r="N1079" s="209"/>
      <c r="O1079" s="209"/>
      <c r="P1079" s="209"/>
      <c r="Q1079" s="209"/>
      <c r="R1079" s="209"/>
      <c r="S1079" s="209"/>
      <c r="T1079" s="210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04" t="s">
        <v>195</v>
      </c>
      <c r="AU1079" s="204" t="s">
        <v>82</v>
      </c>
      <c r="AV1079" s="15" t="s">
        <v>104</v>
      </c>
      <c r="AW1079" s="15" t="s">
        <v>30</v>
      </c>
      <c r="AX1079" s="15" t="s">
        <v>80</v>
      </c>
      <c r="AY1079" s="204" t="s">
        <v>189</v>
      </c>
    </row>
    <row r="1080" s="2" customFormat="1" ht="44.25" customHeight="1">
      <c r="A1080" s="38"/>
      <c r="B1080" s="172"/>
      <c r="C1080" s="173" t="s">
        <v>958</v>
      </c>
      <c r="D1080" s="173" t="s">
        <v>191</v>
      </c>
      <c r="E1080" s="174" t="s">
        <v>1584</v>
      </c>
      <c r="F1080" s="175" t="s">
        <v>1585</v>
      </c>
      <c r="G1080" s="176" t="s">
        <v>223</v>
      </c>
      <c r="H1080" s="177">
        <v>232.684</v>
      </c>
      <c r="I1080" s="178"/>
      <c r="J1080" s="179">
        <f>ROUND(I1080*H1080,2)</f>
        <v>0</v>
      </c>
      <c r="K1080" s="180"/>
      <c r="L1080" s="39"/>
      <c r="M1080" s="181" t="s">
        <v>1</v>
      </c>
      <c r="N1080" s="182" t="s">
        <v>38</v>
      </c>
      <c r="O1080" s="77"/>
      <c r="P1080" s="183">
        <f>O1080*H1080</f>
        <v>0</v>
      </c>
      <c r="Q1080" s="183">
        <v>0</v>
      </c>
      <c r="R1080" s="183">
        <f>Q1080*H1080</f>
        <v>0</v>
      </c>
      <c r="S1080" s="183">
        <v>0</v>
      </c>
      <c r="T1080" s="184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185" t="s">
        <v>233</v>
      </c>
      <c r="AT1080" s="185" t="s">
        <v>191</v>
      </c>
      <c r="AU1080" s="185" t="s">
        <v>82</v>
      </c>
      <c r="AY1080" s="19" t="s">
        <v>189</v>
      </c>
      <c r="BE1080" s="186">
        <f>IF(N1080="základní",J1080,0)</f>
        <v>0</v>
      </c>
      <c r="BF1080" s="186">
        <f>IF(N1080="snížená",J1080,0)</f>
        <v>0</v>
      </c>
      <c r="BG1080" s="186">
        <f>IF(N1080="zákl. přenesená",J1080,0)</f>
        <v>0</v>
      </c>
      <c r="BH1080" s="186">
        <f>IF(N1080="sníž. přenesená",J1080,0)</f>
        <v>0</v>
      </c>
      <c r="BI1080" s="186">
        <f>IF(N1080="nulová",J1080,0)</f>
        <v>0</v>
      </c>
      <c r="BJ1080" s="19" t="s">
        <v>80</v>
      </c>
      <c r="BK1080" s="186">
        <f>ROUND(I1080*H1080,2)</f>
        <v>0</v>
      </c>
      <c r="BL1080" s="19" t="s">
        <v>233</v>
      </c>
      <c r="BM1080" s="185" t="s">
        <v>1586</v>
      </c>
    </row>
    <row r="1081" s="14" customFormat="1">
      <c r="A1081" s="14"/>
      <c r="B1081" s="195"/>
      <c r="C1081" s="14"/>
      <c r="D1081" s="188" t="s">
        <v>195</v>
      </c>
      <c r="E1081" s="196" t="s">
        <v>1</v>
      </c>
      <c r="F1081" s="197" t="s">
        <v>1587</v>
      </c>
      <c r="G1081" s="14"/>
      <c r="H1081" s="198">
        <v>232.684</v>
      </c>
      <c r="I1081" s="199"/>
      <c r="J1081" s="14"/>
      <c r="K1081" s="14"/>
      <c r="L1081" s="195"/>
      <c r="M1081" s="200"/>
      <c r="N1081" s="201"/>
      <c r="O1081" s="201"/>
      <c r="P1081" s="201"/>
      <c r="Q1081" s="201"/>
      <c r="R1081" s="201"/>
      <c r="S1081" s="201"/>
      <c r="T1081" s="202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196" t="s">
        <v>195</v>
      </c>
      <c r="AU1081" s="196" t="s">
        <v>82</v>
      </c>
      <c r="AV1081" s="14" t="s">
        <v>82</v>
      </c>
      <c r="AW1081" s="14" t="s">
        <v>30</v>
      </c>
      <c r="AX1081" s="14" t="s">
        <v>73</v>
      </c>
      <c r="AY1081" s="196" t="s">
        <v>189</v>
      </c>
    </row>
    <row r="1082" s="15" customFormat="1">
      <c r="A1082" s="15"/>
      <c r="B1082" s="203"/>
      <c r="C1082" s="15"/>
      <c r="D1082" s="188" t="s">
        <v>195</v>
      </c>
      <c r="E1082" s="204" t="s">
        <v>1</v>
      </c>
      <c r="F1082" s="205" t="s">
        <v>200</v>
      </c>
      <c r="G1082" s="15"/>
      <c r="H1082" s="206">
        <v>232.684</v>
      </c>
      <c r="I1082" s="207"/>
      <c r="J1082" s="15"/>
      <c r="K1082" s="15"/>
      <c r="L1082" s="203"/>
      <c r="M1082" s="208"/>
      <c r="N1082" s="209"/>
      <c r="O1082" s="209"/>
      <c r="P1082" s="209"/>
      <c r="Q1082" s="209"/>
      <c r="R1082" s="209"/>
      <c r="S1082" s="209"/>
      <c r="T1082" s="210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04" t="s">
        <v>195</v>
      </c>
      <c r="AU1082" s="204" t="s">
        <v>82</v>
      </c>
      <c r="AV1082" s="15" t="s">
        <v>104</v>
      </c>
      <c r="AW1082" s="15" t="s">
        <v>30</v>
      </c>
      <c r="AX1082" s="15" t="s">
        <v>80</v>
      </c>
      <c r="AY1082" s="204" t="s">
        <v>189</v>
      </c>
    </row>
    <row r="1083" s="2" customFormat="1" ht="49.05" customHeight="1">
      <c r="A1083" s="38"/>
      <c r="B1083" s="172"/>
      <c r="C1083" s="173" t="s">
        <v>1588</v>
      </c>
      <c r="D1083" s="173" t="s">
        <v>191</v>
      </c>
      <c r="E1083" s="174" t="s">
        <v>1589</v>
      </c>
      <c r="F1083" s="175" t="s">
        <v>1590</v>
      </c>
      <c r="G1083" s="176" t="s">
        <v>223</v>
      </c>
      <c r="H1083" s="177">
        <v>2.5299999999999998</v>
      </c>
      <c r="I1083" s="178"/>
      <c r="J1083" s="179">
        <f>ROUND(I1083*H1083,2)</f>
        <v>0</v>
      </c>
      <c r="K1083" s="180"/>
      <c r="L1083" s="39"/>
      <c r="M1083" s="181" t="s">
        <v>1</v>
      </c>
      <c r="N1083" s="182" t="s">
        <v>38</v>
      </c>
      <c r="O1083" s="77"/>
      <c r="P1083" s="183">
        <f>O1083*H1083</f>
        <v>0</v>
      </c>
      <c r="Q1083" s="183">
        <v>0</v>
      </c>
      <c r="R1083" s="183">
        <f>Q1083*H1083</f>
        <v>0</v>
      </c>
      <c r="S1083" s="183">
        <v>0</v>
      </c>
      <c r="T1083" s="184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185" t="s">
        <v>233</v>
      </c>
      <c r="AT1083" s="185" t="s">
        <v>191</v>
      </c>
      <c r="AU1083" s="185" t="s">
        <v>82</v>
      </c>
      <c r="AY1083" s="19" t="s">
        <v>189</v>
      </c>
      <c r="BE1083" s="186">
        <f>IF(N1083="základní",J1083,0)</f>
        <v>0</v>
      </c>
      <c r="BF1083" s="186">
        <f>IF(N1083="snížená",J1083,0)</f>
        <v>0</v>
      </c>
      <c r="BG1083" s="186">
        <f>IF(N1083="zákl. přenesená",J1083,0)</f>
        <v>0</v>
      </c>
      <c r="BH1083" s="186">
        <f>IF(N1083="sníž. přenesená",J1083,0)</f>
        <v>0</v>
      </c>
      <c r="BI1083" s="186">
        <f>IF(N1083="nulová",J1083,0)</f>
        <v>0</v>
      </c>
      <c r="BJ1083" s="19" t="s">
        <v>80</v>
      </c>
      <c r="BK1083" s="186">
        <f>ROUND(I1083*H1083,2)</f>
        <v>0</v>
      </c>
      <c r="BL1083" s="19" t="s">
        <v>233</v>
      </c>
      <c r="BM1083" s="185" t="s">
        <v>1591</v>
      </c>
    </row>
    <row r="1084" s="13" customFormat="1">
      <c r="A1084" s="13"/>
      <c r="B1084" s="187"/>
      <c r="C1084" s="13"/>
      <c r="D1084" s="188" t="s">
        <v>195</v>
      </c>
      <c r="E1084" s="189" t="s">
        <v>1</v>
      </c>
      <c r="F1084" s="190" t="s">
        <v>1592</v>
      </c>
      <c r="G1084" s="13"/>
      <c r="H1084" s="189" t="s">
        <v>1</v>
      </c>
      <c r="I1084" s="191"/>
      <c r="J1084" s="13"/>
      <c r="K1084" s="13"/>
      <c r="L1084" s="187"/>
      <c r="M1084" s="192"/>
      <c r="N1084" s="193"/>
      <c r="O1084" s="193"/>
      <c r="P1084" s="193"/>
      <c r="Q1084" s="193"/>
      <c r="R1084" s="193"/>
      <c r="S1084" s="193"/>
      <c r="T1084" s="194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189" t="s">
        <v>195</v>
      </c>
      <c r="AU1084" s="189" t="s">
        <v>82</v>
      </c>
      <c r="AV1084" s="13" t="s">
        <v>80</v>
      </c>
      <c r="AW1084" s="13" t="s">
        <v>30</v>
      </c>
      <c r="AX1084" s="13" t="s">
        <v>73</v>
      </c>
      <c r="AY1084" s="189" t="s">
        <v>189</v>
      </c>
    </row>
    <row r="1085" s="14" customFormat="1">
      <c r="A1085" s="14"/>
      <c r="B1085" s="195"/>
      <c r="C1085" s="14"/>
      <c r="D1085" s="188" t="s">
        <v>195</v>
      </c>
      <c r="E1085" s="196" t="s">
        <v>1</v>
      </c>
      <c r="F1085" s="197" t="s">
        <v>1593</v>
      </c>
      <c r="G1085" s="14"/>
      <c r="H1085" s="198">
        <v>2.5299999999999998</v>
      </c>
      <c r="I1085" s="199"/>
      <c r="J1085" s="14"/>
      <c r="K1085" s="14"/>
      <c r="L1085" s="195"/>
      <c r="M1085" s="200"/>
      <c r="N1085" s="201"/>
      <c r="O1085" s="201"/>
      <c r="P1085" s="201"/>
      <c r="Q1085" s="201"/>
      <c r="R1085" s="201"/>
      <c r="S1085" s="201"/>
      <c r="T1085" s="202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196" t="s">
        <v>195</v>
      </c>
      <c r="AU1085" s="196" t="s">
        <v>82</v>
      </c>
      <c r="AV1085" s="14" t="s">
        <v>82</v>
      </c>
      <c r="AW1085" s="14" t="s">
        <v>30</v>
      </c>
      <c r="AX1085" s="14" t="s">
        <v>73</v>
      </c>
      <c r="AY1085" s="196" t="s">
        <v>189</v>
      </c>
    </row>
    <row r="1086" s="15" customFormat="1">
      <c r="A1086" s="15"/>
      <c r="B1086" s="203"/>
      <c r="C1086" s="15"/>
      <c r="D1086" s="188" t="s">
        <v>195</v>
      </c>
      <c r="E1086" s="204" t="s">
        <v>1</v>
      </c>
      <c r="F1086" s="205" t="s">
        <v>200</v>
      </c>
      <c r="G1086" s="15"/>
      <c r="H1086" s="206">
        <v>2.5299999999999998</v>
      </c>
      <c r="I1086" s="207"/>
      <c r="J1086" s="15"/>
      <c r="K1086" s="15"/>
      <c r="L1086" s="203"/>
      <c r="M1086" s="208"/>
      <c r="N1086" s="209"/>
      <c r="O1086" s="209"/>
      <c r="P1086" s="209"/>
      <c r="Q1086" s="209"/>
      <c r="R1086" s="209"/>
      <c r="S1086" s="209"/>
      <c r="T1086" s="210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04" t="s">
        <v>195</v>
      </c>
      <c r="AU1086" s="204" t="s">
        <v>82</v>
      </c>
      <c r="AV1086" s="15" t="s">
        <v>104</v>
      </c>
      <c r="AW1086" s="15" t="s">
        <v>30</v>
      </c>
      <c r="AX1086" s="15" t="s">
        <v>80</v>
      </c>
      <c r="AY1086" s="204" t="s">
        <v>189</v>
      </c>
    </row>
    <row r="1087" s="2" customFormat="1" ht="37.8" customHeight="1">
      <c r="A1087" s="38"/>
      <c r="B1087" s="172"/>
      <c r="C1087" s="173" t="s">
        <v>961</v>
      </c>
      <c r="D1087" s="173" t="s">
        <v>191</v>
      </c>
      <c r="E1087" s="174" t="s">
        <v>1594</v>
      </c>
      <c r="F1087" s="175" t="s">
        <v>1595</v>
      </c>
      <c r="G1087" s="176" t="s">
        <v>223</v>
      </c>
      <c r="H1087" s="177">
        <v>2.5299999999999998</v>
      </c>
      <c r="I1087" s="178"/>
      <c r="J1087" s="179">
        <f>ROUND(I1087*H1087,2)</f>
        <v>0</v>
      </c>
      <c r="K1087" s="180"/>
      <c r="L1087" s="39"/>
      <c r="M1087" s="181" t="s">
        <v>1</v>
      </c>
      <c r="N1087" s="182" t="s">
        <v>38</v>
      </c>
      <c r="O1087" s="77"/>
      <c r="P1087" s="183">
        <f>O1087*H1087</f>
        <v>0</v>
      </c>
      <c r="Q1087" s="183">
        <v>0</v>
      </c>
      <c r="R1087" s="183">
        <f>Q1087*H1087</f>
        <v>0</v>
      </c>
      <c r="S1087" s="183">
        <v>0</v>
      </c>
      <c r="T1087" s="184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185" t="s">
        <v>233</v>
      </c>
      <c r="AT1087" s="185" t="s">
        <v>191</v>
      </c>
      <c r="AU1087" s="185" t="s">
        <v>82</v>
      </c>
      <c r="AY1087" s="19" t="s">
        <v>189</v>
      </c>
      <c r="BE1087" s="186">
        <f>IF(N1087="základní",J1087,0)</f>
        <v>0</v>
      </c>
      <c r="BF1087" s="186">
        <f>IF(N1087="snížená",J1087,0)</f>
        <v>0</v>
      </c>
      <c r="BG1087" s="186">
        <f>IF(N1087="zákl. přenesená",J1087,0)</f>
        <v>0</v>
      </c>
      <c r="BH1087" s="186">
        <f>IF(N1087="sníž. přenesená",J1087,0)</f>
        <v>0</v>
      </c>
      <c r="BI1087" s="186">
        <f>IF(N1087="nulová",J1087,0)</f>
        <v>0</v>
      </c>
      <c r="BJ1087" s="19" t="s">
        <v>80</v>
      </c>
      <c r="BK1087" s="186">
        <f>ROUND(I1087*H1087,2)</f>
        <v>0</v>
      </c>
      <c r="BL1087" s="19" t="s">
        <v>233</v>
      </c>
      <c r="BM1087" s="185" t="s">
        <v>1596</v>
      </c>
    </row>
    <row r="1088" s="2" customFormat="1" ht="37.8" customHeight="1">
      <c r="A1088" s="38"/>
      <c r="B1088" s="172"/>
      <c r="C1088" s="173" t="s">
        <v>1597</v>
      </c>
      <c r="D1088" s="173" t="s">
        <v>191</v>
      </c>
      <c r="E1088" s="174" t="s">
        <v>1598</v>
      </c>
      <c r="F1088" s="175" t="s">
        <v>1599</v>
      </c>
      <c r="G1088" s="176" t="s">
        <v>553</v>
      </c>
      <c r="H1088" s="177">
        <v>6</v>
      </c>
      <c r="I1088" s="178"/>
      <c r="J1088" s="179">
        <f>ROUND(I1088*H1088,2)</f>
        <v>0</v>
      </c>
      <c r="K1088" s="180"/>
      <c r="L1088" s="39"/>
      <c r="M1088" s="181" t="s">
        <v>1</v>
      </c>
      <c r="N1088" s="182" t="s">
        <v>38</v>
      </c>
      <c r="O1088" s="77"/>
      <c r="P1088" s="183">
        <f>O1088*H1088</f>
        <v>0</v>
      </c>
      <c r="Q1088" s="183">
        <v>0</v>
      </c>
      <c r="R1088" s="183">
        <f>Q1088*H1088</f>
        <v>0</v>
      </c>
      <c r="S1088" s="183">
        <v>0</v>
      </c>
      <c r="T1088" s="184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185" t="s">
        <v>233</v>
      </c>
      <c r="AT1088" s="185" t="s">
        <v>191</v>
      </c>
      <c r="AU1088" s="185" t="s">
        <v>82</v>
      </c>
      <c r="AY1088" s="19" t="s">
        <v>189</v>
      </c>
      <c r="BE1088" s="186">
        <f>IF(N1088="základní",J1088,0)</f>
        <v>0</v>
      </c>
      <c r="BF1088" s="186">
        <f>IF(N1088="snížená",J1088,0)</f>
        <v>0</v>
      </c>
      <c r="BG1088" s="186">
        <f>IF(N1088="zákl. přenesená",J1088,0)</f>
        <v>0</v>
      </c>
      <c r="BH1088" s="186">
        <f>IF(N1088="sníž. přenesená",J1088,0)</f>
        <v>0</v>
      </c>
      <c r="BI1088" s="186">
        <f>IF(N1088="nulová",J1088,0)</f>
        <v>0</v>
      </c>
      <c r="BJ1088" s="19" t="s">
        <v>80</v>
      </c>
      <c r="BK1088" s="186">
        <f>ROUND(I1088*H1088,2)</f>
        <v>0</v>
      </c>
      <c r="BL1088" s="19" t="s">
        <v>233</v>
      </c>
      <c r="BM1088" s="185" t="s">
        <v>1600</v>
      </c>
    </row>
    <row r="1089" s="2" customFormat="1" ht="44.25" customHeight="1">
      <c r="A1089" s="38"/>
      <c r="B1089" s="172"/>
      <c r="C1089" s="219" t="s">
        <v>965</v>
      </c>
      <c r="D1089" s="219" t="s">
        <v>874</v>
      </c>
      <c r="E1089" s="220" t="s">
        <v>1601</v>
      </c>
      <c r="F1089" s="221" t="s">
        <v>1602</v>
      </c>
      <c r="G1089" s="222" t="s">
        <v>553</v>
      </c>
      <c r="H1089" s="223">
        <v>6</v>
      </c>
      <c r="I1089" s="224"/>
      <c r="J1089" s="225">
        <f>ROUND(I1089*H1089,2)</f>
        <v>0</v>
      </c>
      <c r="K1089" s="226"/>
      <c r="L1089" s="227"/>
      <c r="M1089" s="228" t="s">
        <v>1</v>
      </c>
      <c r="N1089" s="229" t="s">
        <v>38</v>
      </c>
      <c r="O1089" s="77"/>
      <c r="P1089" s="183">
        <f>O1089*H1089</f>
        <v>0</v>
      </c>
      <c r="Q1089" s="183">
        <v>0</v>
      </c>
      <c r="R1089" s="183">
        <f>Q1089*H1089</f>
        <v>0</v>
      </c>
      <c r="S1089" s="183">
        <v>0</v>
      </c>
      <c r="T1089" s="184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185" t="s">
        <v>281</v>
      </c>
      <c r="AT1089" s="185" t="s">
        <v>874</v>
      </c>
      <c r="AU1089" s="185" t="s">
        <v>82</v>
      </c>
      <c r="AY1089" s="19" t="s">
        <v>189</v>
      </c>
      <c r="BE1089" s="186">
        <f>IF(N1089="základní",J1089,0)</f>
        <v>0</v>
      </c>
      <c r="BF1089" s="186">
        <f>IF(N1089="snížená",J1089,0)</f>
        <v>0</v>
      </c>
      <c r="BG1089" s="186">
        <f>IF(N1089="zákl. přenesená",J1089,0)</f>
        <v>0</v>
      </c>
      <c r="BH1089" s="186">
        <f>IF(N1089="sníž. přenesená",J1089,0)</f>
        <v>0</v>
      </c>
      <c r="BI1089" s="186">
        <f>IF(N1089="nulová",J1089,0)</f>
        <v>0</v>
      </c>
      <c r="BJ1089" s="19" t="s">
        <v>80</v>
      </c>
      <c r="BK1089" s="186">
        <f>ROUND(I1089*H1089,2)</f>
        <v>0</v>
      </c>
      <c r="BL1089" s="19" t="s">
        <v>233</v>
      </c>
      <c r="BM1089" s="185" t="s">
        <v>1603</v>
      </c>
    </row>
    <row r="1090" s="2" customFormat="1" ht="37.8" customHeight="1">
      <c r="A1090" s="38"/>
      <c r="B1090" s="172"/>
      <c r="C1090" s="173" t="s">
        <v>1604</v>
      </c>
      <c r="D1090" s="173" t="s">
        <v>191</v>
      </c>
      <c r="E1090" s="174" t="s">
        <v>1605</v>
      </c>
      <c r="F1090" s="175" t="s">
        <v>1606</v>
      </c>
      <c r="G1090" s="176" t="s">
        <v>553</v>
      </c>
      <c r="H1090" s="177">
        <v>14</v>
      </c>
      <c r="I1090" s="178"/>
      <c r="J1090" s="179">
        <f>ROUND(I1090*H1090,2)</f>
        <v>0</v>
      </c>
      <c r="K1090" s="180"/>
      <c r="L1090" s="39"/>
      <c r="M1090" s="181" t="s">
        <v>1</v>
      </c>
      <c r="N1090" s="182" t="s">
        <v>38</v>
      </c>
      <c r="O1090" s="77"/>
      <c r="P1090" s="183">
        <f>O1090*H1090</f>
        <v>0</v>
      </c>
      <c r="Q1090" s="183">
        <v>0</v>
      </c>
      <c r="R1090" s="183">
        <f>Q1090*H1090</f>
        <v>0</v>
      </c>
      <c r="S1090" s="183">
        <v>0</v>
      </c>
      <c r="T1090" s="184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185" t="s">
        <v>233</v>
      </c>
      <c r="AT1090" s="185" t="s">
        <v>191</v>
      </c>
      <c r="AU1090" s="185" t="s">
        <v>82</v>
      </c>
      <c r="AY1090" s="19" t="s">
        <v>189</v>
      </c>
      <c r="BE1090" s="186">
        <f>IF(N1090="základní",J1090,0)</f>
        <v>0</v>
      </c>
      <c r="BF1090" s="186">
        <f>IF(N1090="snížená",J1090,0)</f>
        <v>0</v>
      </c>
      <c r="BG1090" s="186">
        <f>IF(N1090="zákl. přenesená",J1090,0)</f>
        <v>0</v>
      </c>
      <c r="BH1090" s="186">
        <f>IF(N1090="sníž. přenesená",J1090,0)</f>
        <v>0</v>
      </c>
      <c r="BI1090" s="186">
        <f>IF(N1090="nulová",J1090,0)</f>
        <v>0</v>
      </c>
      <c r="BJ1090" s="19" t="s">
        <v>80</v>
      </c>
      <c r="BK1090" s="186">
        <f>ROUND(I1090*H1090,2)</f>
        <v>0</v>
      </c>
      <c r="BL1090" s="19" t="s">
        <v>233</v>
      </c>
      <c r="BM1090" s="185" t="s">
        <v>1607</v>
      </c>
    </row>
    <row r="1091" s="2" customFormat="1" ht="44.25" customHeight="1">
      <c r="A1091" s="38"/>
      <c r="B1091" s="172"/>
      <c r="C1091" s="219" t="s">
        <v>977</v>
      </c>
      <c r="D1091" s="219" t="s">
        <v>874</v>
      </c>
      <c r="E1091" s="220" t="s">
        <v>1608</v>
      </c>
      <c r="F1091" s="221" t="s">
        <v>1609</v>
      </c>
      <c r="G1091" s="222" t="s">
        <v>553</v>
      </c>
      <c r="H1091" s="223">
        <v>14</v>
      </c>
      <c r="I1091" s="224"/>
      <c r="J1091" s="225">
        <f>ROUND(I1091*H1091,2)</f>
        <v>0</v>
      </c>
      <c r="K1091" s="226"/>
      <c r="L1091" s="227"/>
      <c r="M1091" s="228" t="s">
        <v>1</v>
      </c>
      <c r="N1091" s="229" t="s">
        <v>38</v>
      </c>
      <c r="O1091" s="77"/>
      <c r="P1091" s="183">
        <f>O1091*H1091</f>
        <v>0</v>
      </c>
      <c r="Q1091" s="183">
        <v>0</v>
      </c>
      <c r="R1091" s="183">
        <f>Q1091*H1091</f>
        <v>0</v>
      </c>
      <c r="S1091" s="183">
        <v>0</v>
      </c>
      <c r="T1091" s="184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185" t="s">
        <v>281</v>
      </c>
      <c r="AT1091" s="185" t="s">
        <v>874</v>
      </c>
      <c r="AU1091" s="185" t="s">
        <v>82</v>
      </c>
      <c r="AY1091" s="19" t="s">
        <v>189</v>
      </c>
      <c r="BE1091" s="186">
        <f>IF(N1091="základní",J1091,0)</f>
        <v>0</v>
      </c>
      <c r="BF1091" s="186">
        <f>IF(N1091="snížená",J1091,0)</f>
        <v>0</v>
      </c>
      <c r="BG1091" s="186">
        <f>IF(N1091="zákl. přenesená",J1091,0)</f>
        <v>0</v>
      </c>
      <c r="BH1091" s="186">
        <f>IF(N1091="sníž. přenesená",J1091,0)</f>
        <v>0</v>
      </c>
      <c r="BI1091" s="186">
        <f>IF(N1091="nulová",J1091,0)</f>
        <v>0</v>
      </c>
      <c r="BJ1091" s="19" t="s">
        <v>80</v>
      </c>
      <c r="BK1091" s="186">
        <f>ROUND(I1091*H1091,2)</f>
        <v>0</v>
      </c>
      <c r="BL1091" s="19" t="s">
        <v>233</v>
      </c>
      <c r="BM1091" s="185" t="s">
        <v>1610</v>
      </c>
    </row>
    <row r="1092" s="2" customFormat="1" ht="37.8" customHeight="1">
      <c r="A1092" s="38"/>
      <c r="B1092" s="172"/>
      <c r="C1092" s="173" t="s">
        <v>1611</v>
      </c>
      <c r="D1092" s="173" t="s">
        <v>191</v>
      </c>
      <c r="E1092" s="174" t="s">
        <v>1612</v>
      </c>
      <c r="F1092" s="175" t="s">
        <v>1613</v>
      </c>
      <c r="G1092" s="176" t="s">
        <v>553</v>
      </c>
      <c r="H1092" s="177">
        <v>2</v>
      </c>
      <c r="I1092" s="178"/>
      <c r="J1092" s="179">
        <f>ROUND(I1092*H1092,2)</f>
        <v>0</v>
      </c>
      <c r="K1092" s="180"/>
      <c r="L1092" s="39"/>
      <c r="M1092" s="181" t="s">
        <v>1</v>
      </c>
      <c r="N1092" s="182" t="s">
        <v>38</v>
      </c>
      <c r="O1092" s="77"/>
      <c r="P1092" s="183">
        <f>O1092*H1092</f>
        <v>0</v>
      </c>
      <c r="Q1092" s="183">
        <v>0</v>
      </c>
      <c r="R1092" s="183">
        <f>Q1092*H1092</f>
        <v>0</v>
      </c>
      <c r="S1092" s="183">
        <v>0</v>
      </c>
      <c r="T1092" s="184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185" t="s">
        <v>233</v>
      </c>
      <c r="AT1092" s="185" t="s">
        <v>191</v>
      </c>
      <c r="AU1092" s="185" t="s">
        <v>82</v>
      </c>
      <c r="AY1092" s="19" t="s">
        <v>189</v>
      </c>
      <c r="BE1092" s="186">
        <f>IF(N1092="základní",J1092,0)</f>
        <v>0</v>
      </c>
      <c r="BF1092" s="186">
        <f>IF(N1092="snížená",J1092,0)</f>
        <v>0</v>
      </c>
      <c r="BG1092" s="186">
        <f>IF(N1092="zákl. přenesená",J1092,0)</f>
        <v>0</v>
      </c>
      <c r="BH1092" s="186">
        <f>IF(N1092="sníž. přenesená",J1092,0)</f>
        <v>0</v>
      </c>
      <c r="BI1092" s="186">
        <f>IF(N1092="nulová",J1092,0)</f>
        <v>0</v>
      </c>
      <c r="BJ1092" s="19" t="s">
        <v>80</v>
      </c>
      <c r="BK1092" s="186">
        <f>ROUND(I1092*H1092,2)</f>
        <v>0</v>
      </c>
      <c r="BL1092" s="19" t="s">
        <v>233</v>
      </c>
      <c r="BM1092" s="185" t="s">
        <v>1614</v>
      </c>
    </row>
    <row r="1093" s="2" customFormat="1" ht="66.75" customHeight="1">
      <c r="A1093" s="38"/>
      <c r="B1093" s="172"/>
      <c r="C1093" s="173" t="s">
        <v>985</v>
      </c>
      <c r="D1093" s="173" t="s">
        <v>191</v>
      </c>
      <c r="E1093" s="174" t="s">
        <v>1615</v>
      </c>
      <c r="F1093" s="175" t="s">
        <v>1616</v>
      </c>
      <c r="G1093" s="176" t="s">
        <v>1062</v>
      </c>
      <c r="H1093" s="230"/>
      <c r="I1093" s="178"/>
      <c r="J1093" s="179">
        <f>ROUND(I1093*H1093,2)</f>
        <v>0</v>
      </c>
      <c r="K1093" s="180"/>
      <c r="L1093" s="39"/>
      <c r="M1093" s="181" t="s">
        <v>1</v>
      </c>
      <c r="N1093" s="182" t="s">
        <v>38</v>
      </c>
      <c r="O1093" s="77"/>
      <c r="P1093" s="183">
        <f>O1093*H1093</f>
        <v>0</v>
      </c>
      <c r="Q1093" s="183">
        <v>0</v>
      </c>
      <c r="R1093" s="183">
        <f>Q1093*H1093</f>
        <v>0</v>
      </c>
      <c r="S1093" s="183">
        <v>0</v>
      </c>
      <c r="T1093" s="184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185" t="s">
        <v>233</v>
      </c>
      <c r="AT1093" s="185" t="s">
        <v>191</v>
      </c>
      <c r="AU1093" s="185" t="s">
        <v>82</v>
      </c>
      <c r="AY1093" s="19" t="s">
        <v>189</v>
      </c>
      <c r="BE1093" s="186">
        <f>IF(N1093="základní",J1093,0)</f>
        <v>0</v>
      </c>
      <c r="BF1093" s="186">
        <f>IF(N1093="snížená",J1093,0)</f>
        <v>0</v>
      </c>
      <c r="BG1093" s="186">
        <f>IF(N1093="zákl. přenesená",J1093,0)</f>
        <v>0</v>
      </c>
      <c r="BH1093" s="186">
        <f>IF(N1093="sníž. přenesená",J1093,0)</f>
        <v>0</v>
      </c>
      <c r="BI1093" s="186">
        <f>IF(N1093="nulová",J1093,0)</f>
        <v>0</v>
      </c>
      <c r="BJ1093" s="19" t="s">
        <v>80</v>
      </c>
      <c r="BK1093" s="186">
        <f>ROUND(I1093*H1093,2)</f>
        <v>0</v>
      </c>
      <c r="BL1093" s="19" t="s">
        <v>233</v>
      </c>
      <c r="BM1093" s="185" t="s">
        <v>1617</v>
      </c>
    </row>
    <row r="1094" s="12" customFormat="1" ht="22.8" customHeight="1">
      <c r="A1094" s="12"/>
      <c r="B1094" s="159"/>
      <c r="C1094" s="12"/>
      <c r="D1094" s="160" t="s">
        <v>72</v>
      </c>
      <c r="E1094" s="170" t="s">
        <v>1618</v>
      </c>
      <c r="F1094" s="170" t="s">
        <v>1619</v>
      </c>
      <c r="G1094" s="12"/>
      <c r="H1094" s="12"/>
      <c r="I1094" s="162"/>
      <c r="J1094" s="171">
        <f>BK1094</f>
        <v>0</v>
      </c>
      <c r="K1094" s="12"/>
      <c r="L1094" s="159"/>
      <c r="M1094" s="164"/>
      <c r="N1094" s="165"/>
      <c r="O1094" s="165"/>
      <c r="P1094" s="166">
        <f>SUM(P1095:P1102)</f>
        <v>0</v>
      </c>
      <c r="Q1094" s="165"/>
      <c r="R1094" s="166">
        <f>SUM(R1095:R1102)</f>
        <v>0</v>
      </c>
      <c r="S1094" s="165"/>
      <c r="T1094" s="167">
        <f>SUM(T1095:T1102)</f>
        <v>0</v>
      </c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R1094" s="160" t="s">
        <v>82</v>
      </c>
      <c r="AT1094" s="168" t="s">
        <v>72</v>
      </c>
      <c r="AU1094" s="168" t="s">
        <v>80</v>
      </c>
      <c r="AY1094" s="160" t="s">
        <v>189</v>
      </c>
      <c r="BK1094" s="169">
        <f>SUM(BK1095:BK1102)</f>
        <v>0</v>
      </c>
    </row>
    <row r="1095" s="2" customFormat="1" ht="24.15" customHeight="1">
      <c r="A1095" s="38"/>
      <c r="B1095" s="172"/>
      <c r="C1095" s="173" t="s">
        <v>1620</v>
      </c>
      <c r="D1095" s="173" t="s">
        <v>191</v>
      </c>
      <c r="E1095" s="174" t="s">
        <v>1621</v>
      </c>
      <c r="F1095" s="175" t="s">
        <v>1622</v>
      </c>
      <c r="G1095" s="176" t="s">
        <v>312</v>
      </c>
      <c r="H1095" s="177">
        <v>4</v>
      </c>
      <c r="I1095" s="178"/>
      <c r="J1095" s="179">
        <f>ROUND(I1095*H1095,2)</f>
        <v>0</v>
      </c>
      <c r="K1095" s="180"/>
      <c r="L1095" s="39"/>
      <c r="M1095" s="181" t="s">
        <v>1</v>
      </c>
      <c r="N1095" s="182" t="s">
        <v>38</v>
      </c>
      <c r="O1095" s="77"/>
      <c r="P1095" s="183">
        <f>O1095*H1095</f>
        <v>0</v>
      </c>
      <c r="Q1095" s="183">
        <v>0</v>
      </c>
      <c r="R1095" s="183">
        <f>Q1095*H1095</f>
        <v>0</v>
      </c>
      <c r="S1095" s="183">
        <v>0</v>
      </c>
      <c r="T1095" s="184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185" t="s">
        <v>233</v>
      </c>
      <c r="AT1095" s="185" t="s">
        <v>191</v>
      </c>
      <c r="AU1095" s="185" t="s">
        <v>82</v>
      </c>
      <c r="AY1095" s="19" t="s">
        <v>189</v>
      </c>
      <c r="BE1095" s="186">
        <f>IF(N1095="základní",J1095,0)</f>
        <v>0</v>
      </c>
      <c r="BF1095" s="186">
        <f>IF(N1095="snížená",J1095,0)</f>
        <v>0</v>
      </c>
      <c r="BG1095" s="186">
        <f>IF(N1095="zákl. přenesená",J1095,0)</f>
        <v>0</v>
      </c>
      <c r="BH1095" s="186">
        <f>IF(N1095="sníž. přenesená",J1095,0)</f>
        <v>0</v>
      </c>
      <c r="BI1095" s="186">
        <f>IF(N1095="nulová",J1095,0)</f>
        <v>0</v>
      </c>
      <c r="BJ1095" s="19" t="s">
        <v>80</v>
      </c>
      <c r="BK1095" s="186">
        <f>ROUND(I1095*H1095,2)</f>
        <v>0</v>
      </c>
      <c r="BL1095" s="19" t="s">
        <v>233</v>
      </c>
      <c r="BM1095" s="185" t="s">
        <v>1623</v>
      </c>
    </row>
    <row r="1096" s="2" customFormat="1" ht="33" customHeight="1">
      <c r="A1096" s="38"/>
      <c r="B1096" s="172"/>
      <c r="C1096" s="173" t="s">
        <v>989</v>
      </c>
      <c r="D1096" s="173" t="s">
        <v>191</v>
      </c>
      <c r="E1096" s="174" t="s">
        <v>1624</v>
      </c>
      <c r="F1096" s="175" t="s">
        <v>1625</v>
      </c>
      <c r="G1096" s="176" t="s">
        <v>228</v>
      </c>
      <c r="H1096" s="177">
        <v>43.93</v>
      </c>
      <c r="I1096" s="178"/>
      <c r="J1096" s="179">
        <f>ROUND(I1096*H1096,2)</f>
        <v>0</v>
      </c>
      <c r="K1096" s="180"/>
      <c r="L1096" s="39"/>
      <c r="M1096" s="181" t="s">
        <v>1</v>
      </c>
      <c r="N1096" s="182" t="s">
        <v>38</v>
      </c>
      <c r="O1096" s="77"/>
      <c r="P1096" s="183">
        <f>O1096*H1096</f>
        <v>0</v>
      </c>
      <c r="Q1096" s="183">
        <v>0</v>
      </c>
      <c r="R1096" s="183">
        <f>Q1096*H1096</f>
        <v>0</v>
      </c>
      <c r="S1096" s="183">
        <v>0</v>
      </c>
      <c r="T1096" s="184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185" t="s">
        <v>233</v>
      </c>
      <c r="AT1096" s="185" t="s">
        <v>191</v>
      </c>
      <c r="AU1096" s="185" t="s">
        <v>82</v>
      </c>
      <c r="AY1096" s="19" t="s">
        <v>189</v>
      </c>
      <c r="BE1096" s="186">
        <f>IF(N1096="základní",J1096,0)</f>
        <v>0</v>
      </c>
      <c r="BF1096" s="186">
        <f>IF(N1096="snížená",J1096,0)</f>
        <v>0</v>
      </c>
      <c r="BG1096" s="186">
        <f>IF(N1096="zákl. přenesená",J1096,0)</f>
        <v>0</v>
      </c>
      <c r="BH1096" s="186">
        <f>IF(N1096="sníž. přenesená",J1096,0)</f>
        <v>0</v>
      </c>
      <c r="BI1096" s="186">
        <f>IF(N1096="nulová",J1096,0)</f>
        <v>0</v>
      </c>
      <c r="BJ1096" s="19" t="s">
        <v>80</v>
      </c>
      <c r="BK1096" s="186">
        <f>ROUND(I1096*H1096,2)</f>
        <v>0</v>
      </c>
      <c r="BL1096" s="19" t="s">
        <v>233</v>
      </c>
      <c r="BM1096" s="185" t="s">
        <v>1626</v>
      </c>
    </row>
    <row r="1097" s="14" customFormat="1">
      <c r="A1097" s="14"/>
      <c r="B1097" s="195"/>
      <c r="C1097" s="14"/>
      <c r="D1097" s="188" t="s">
        <v>195</v>
      </c>
      <c r="E1097" s="196" t="s">
        <v>1</v>
      </c>
      <c r="F1097" s="197" t="s">
        <v>1627</v>
      </c>
      <c r="G1097" s="14"/>
      <c r="H1097" s="198">
        <v>43.93</v>
      </c>
      <c r="I1097" s="199"/>
      <c r="J1097" s="14"/>
      <c r="K1097" s="14"/>
      <c r="L1097" s="195"/>
      <c r="M1097" s="200"/>
      <c r="N1097" s="201"/>
      <c r="O1097" s="201"/>
      <c r="P1097" s="201"/>
      <c r="Q1097" s="201"/>
      <c r="R1097" s="201"/>
      <c r="S1097" s="201"/>
      <c r="T1097" s="202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196" t="s">
        <v>195</v>
      </c>
      <c r="AU1097" s="196" t="s">
        <v>82</v>
      </c>
      <c r="AV1097" s="14" t="s">
        <v>82</v>
      </c>
      <c r="AW1097" s="14" t="s">
        <v>30</v>
      </c>
      <c r="AX1097" s="14" t="s">
        <v>73</v>
      </c>
      <c r="AY1097" s="196" t="s">
        <v>189</v>
      </c>
    </row>
    <row r="1098" s="15" customFormat="1">
      <c r="A1098" s="15"/>
      <c r="B1098" s="203"/>
      <c r="C1098" s="15"/>
      <c r="D1098" s="188" t="s">
        <v>195</v>
      </c>
      <c r="E1098" s="204" t="s">
        <v>1</v>
      </c>
      <c r="F1098" s="205" t="s">
        <v>200</v>
      </c>
      <c r="G1098" s="15"/>
      <c r="H1098" s="206">
        <v>43.93</v>
      </c>
      <c r="I1098" s="207"/>
      <c r="J1098" s="15"/>
      <c r="K1098" s="15"/>
      <c r="L1098" s="203"/>
      <c r="M1098" s="208"/>
      <c r="N1098" s="209"/>
      <c r="O1098" s="209"/>
      <c r="P1098" s="209"/>
      <c r="Q1098" s="209"/>
      <c r="R1098" s="209"/>
      <c r="S1098" s="209"/>
      <c r="T1098" s="210"/>
      <c r="U1098" s="15"/>
      <c r="V1098" s="15"/>
      <c r="W1098" s="15"/>
      <c r="X1098" s="15"/>
      <c r="Y1098" s="15"/>
      <c r="Z1098" s="15"/>
      <c r="AA1098" s="15"/>
      <c r="AB1098" s="15"/>
      <c r="AC1098" s="15"/>
      <c r="AD1098" s="15"/>
      <c r="AE1098" s="15"/>
      <c r="AT1098" s="204" t="s">
        <v>195</v>
      </c>
      <c r="AU1098" s="204" t="s">
        <v>82</v>
      </c>
      <c r="AV1098" s="15" t="s">
        <v>104</v>
      </c>
      <c r="AW1098" s="15" t="s">
        <v>30</v>
      </c>
      <c r="AX1098" s="15" t="s">
        <v>80</v>
      </c>
      <c r="AY1098" s="204" t="s">
        <v>189</v>
      </c>
    </row>
    <row r="1099" s="2" customFormat="1" ht="33" customHeight="1">
      <c r="A1099" s="38"/>
      <c r="B1099" s="172"/>
      <c r="C1099" s="173" t="s">
        <v>1628</v>
      </c>
      <c r="D1099" s="173" t="s">
        <v>191</v>
      </c>
      <c r="E1099" s="174" t="s">
        <v>1629</v>
      </c>
      <c r="F1099" s="175" t="s">
        <v>1630</v>
      </c>
      <c r="G1099" s="176" t="s">
        <v>228</v>
      </c>
      <c r="H1099" s="177">
        <v>43.93</v>
      </c>
      <c r="I1099" s="178"/>
      <c r="J1099" s="179">
        <f>ROUND(I1099*H1099,2)</f>
        <v>0</v>
      </c>
      <c r="K1099" s="180"/>
      <c r="L1099" s="39"/>
      <c r="M1099" s="181" t="s">
        <v>1</v>
      </c>
      <c r="N1099" s="182" t="s">
        <v>38</v>
      </c>
      <c r="O1099" s="77"/>
      <c r="P1099" s="183">
        <f>O1099*H1099</f>
        <v>0</v>
      </c>
      <c r="Q1099" s="183">
        <v>0</v>
      </c>
      <c r="R1099" s="183">
        <f>Q1099*H1099</f>
        <v>0</v>
      </c>
      <c r="S1099" s="183">
        <v>0</v>
      </c>
      <c r="T1099" s="184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185" t="s">
        <v>233</v>
      </c>
      <c r="AT1099" s="185" t="s">
        <v>191</v>
      </c>
      <c r="AU1099" s="185" t="s">
        <v>82</v>
      </c>
      <c r="AY1099" s="19" t="s">
        <v>189</v>
      </c>
      <c r="BE1099" s="186">
        <f>IF(N1099="základní",J1099,0)</f>
        <v>0</v>
      </c>
      <c r="BF1099" s="186">
        <f>IF(N1099="snížená",J1099,0)</f>
        <v>0</v>
      </c>
      <c r="BG1099" s="186">
        <f>IF(N1099="zákl. přenesená",J1099,0)</f>
        <v>0</v>
      </c>
      <c r="BH1099" s="186">
        <f>IF(N1099="sníž. přenesená",J1099,0)</f>
        <v>0</v>
      </c>
      <c r="BI1099" s="186">
        <f>IF(N1099="nulová",J1099,0)</f>
        <v>0</v>
      </c>
      <c r="BJ1099" s="19" t="s">
        <v>80</v>
      </c>
      <c r="BK1099" s="186">
        <f>ROUND(I1099*H1099,2)</f>
        <v>0</v>
      </c>
      <c r="BL1099" s="19" t="s">
        <v>233</v>
      </c>
      <c r="BM1099" s="185" t="s">
        <v>1631</v>
      </c>
    </row>
    <row r="1100" s="14" customFormat="1">
      <c r="A1100" s="14"/>
      <c r="B1100" s="195"/>
      <c r="C1100" s="14"/>
      <c r="D1100" s="188" t="s">
        <v>195</v>
      </c>
      <c r="E1100" s="196" t="s">
        <v>1</v>
      </c>
      <c r="F1100" s="197" t="s">
        <v>1627</v>
      </c>
      <c r="G1100" s="14"/>
      <c r="H1100" s="198">
        <v>43.93</v>
      </c>
      <c r="I1100" s="199"/>
      <c r="J1100" s="14"/>
      <c r="K1100" s="14"/>
      <c r="L1100" s="195"/>
      <c r="M1100" s="200"/>
      <c r="N1100" s="201"/>
      <c r="O1100" s="201"/>
      <c r="P1100" s="201"/>
      <c r="Q1100" s="201"/>
      <c r="R1100" s="201"/>
      <c r="S1100" s="201"/>
      <c r="T1100" s="202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196" t="s">
        <v>195</v>
      </c>
      <c r="AU1100" s="196" t="s">
        <v>82</v>
      </c>
      <c r="AV1100" s="14" t="s">
        <v>82</v>
      </c>
      <c r="AW1100" s="14" t="s">
        <v>30</v>
      </c>
      <c r="AX1100" s="14" t="s">
        <v>73</v>
      </c>
      <c r="AY1100" s="196" t="s">
        <v>189</v>
      </c>
    </row>
    <row r="1101" s="15" customFormat="1">
      <c r="A1101" s="15"/>
      <c r="B1101" s="203"/>
      <c r="C1101" s="15"/>
      <c r="D1101" s="188" t="s">
        <v>195</v>
      </c>
      <c r="E1101" s="204" t="s">
        <v>1</v>
      </c>
      <c r="F1101" s="205" t="s">
        <v>200</v>
      </c>
      <c r="G1101" s="15"/>
      <c r="H1101" s="206">
        <v>43.93</v>
      </c>
      <c r="I1101" s="207"/>
      <c r="J1101" s="15"/>
      <c r="K1101" s="15"/>
      <c r="L1101" s="203"/>
      <c r="M1101" s="208"/>
      <c r="N1101" s="209"/>
      <c r="O1101" s="209"/>
      <c r="P1101" s="209"/>
      <c r="Q1101" s="209"/>
      <c r="R1101" s="209"/>
      <c r="S1101" s="209"/>
      <c r="T1101" s="210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04" t="s">
        <v>195</v>
      </c>
      <c r="AU1101" s="204" t="s">
        <v>82</v>
      </c>
      <c r="AV1101" s="15" t="s">
        <v>104</v>
      </c>
      <c r="AW1101" s="15" t="s">
        <v>30</v>
      </c>
      <c r="AX1101" s="15" t="s">
        <v>80</v>
      </c>
      <c r="AY1101" s="204" t="s">
        <v>189</v>
      </c>
    </row>
    <row r="1102" s="2" customFormat="1" ht="55.5" customHeight="1">
      <c r="A1102" s="38"/>
      <c r="B1102" s="172"/>
      <c r="C1102" s="173" t="s">
        <v>994</v>
      </c>
      <c r="D1102" s="173" t="s">
        <v>191</v>
      </c>
      <c r="E1102" s="174" t="s">
        <v>1632</v>
      </c>
      <c r="F1102" s="175" t="s">
        <v>1633</v>
      </c>
      <c r="G1102" s="176" t="s">
        <v>1062</v>
      </c>
      <c r="H1102" s="230"/>
      <c r="I1102" s="178"/>
      <c r="J1102" s="179">
        <f>ROUND(I1102*H1102,2)</f>
        <v>0</v>
      </c>
      <c r="K1102" s="180"/>
      <c r="L1102" s="39"/>
      <c r="M1102" s="181" t="s">
        <v>1</v>
      </c>
      <c r="N1102" s="182" t="s">
        <v>38</v>
      </c>
      <c r="O1102" s="77"/>
      <c r="P1102" s="183">
        <f>O1102*H1102</f>
        <v>0</v>
      </c>
      <c r="Q1102" s="183">
        <v>0</v>
      </c>
      <c r="R1102" s="183">
        <f>Q1102*H1102</f>
        <v>0</v>
      </c>
      <c r="S1102" s="183">
        <v>0</v>
      </c>
      <c r="T1102" s="184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185" t="s">
        <v>233</v>
      </c>
      <c r="AT1102" s="185" t="s">
        <v>191</v>
      </c>
      <c r="AU1102" s="185" t="s">
        <v>82</v>
      </c>
      <c r="AY1102" s="19" t="s">
        <v>189</v>
      </c>
      <c r="BE1102" s="186">
        <f>IF(N1102="základní",J1102,0)</f>
        <v>0</v>
      </c>
      <c r="BF1102" s="186">
        <f>IF(N1102="snížená",J1102,0)</f>
        <v>0</v>
      </c>
      <c r="BG1102" s="186">
        <f>IF(N1102="zákl. přenesená",J1102,0)</f>
        <v>0</v>
      </c>
      <c r="BH1102" s="186">
        <f>IF(N1102="sníž. přenesená",J1102,0)</f>
        <v>0</v>
      </c>
      <c r="BI1102" s="186">
        <f>IF(N1102="nulová",J1102,0)</f>
        <v>0</v>
      </c>
      <c r="BJ1102" s="19" t="s">
        <v>80</v>
      </c>
      <c r="BK1102" s="186">
        <f>ROUND(I1102*H1102,2)</f>
        <v>0</v>
      </c>
      <c r="BL1102" s="19" t="s">
        <v>233</v>
      </c>
      <c r="BM1102" s="185" t="s">
        <v>1634</v>
      </c>
    </row>
    <row r="1103" s="12" customFormat="1" ht="22.8" customHeight="1">
      <c r="A1103" s="12"/>
      <c r="B1103" s="159"/>
      <c r="C1103" s="12"/>
      <c r="D1103" s="160" t="s">
        <v>72</v>
      </c>
      <c r="E1103" s="170" t="s">
        <v>1635</v>
      </c>
      <c r="F1103" s="170" t="s">
        <v>1636</v>
      </c>
      <c r="G1103" s="12"/>
      <c r="H1103" s="12"/>
      <c r="I1103" s="162"/>
      <c r="J1103" s="171">
        <f>BK1103</f>
        <v>0</v>
      </c>
      <c r="K1103" s="12"/>
      <c r="L1103" s="159"/>
      <c r="M1103" s="164"/>
      <c r="N1103" s="165"/>
      <c r="O1103" s="165"/>
      <c r="P1103" s="166">
        <f>SUM(P1104:P1138)</f>
        <v>0</v>
      </c>
      <c r="Q1103" s="165"/>
      <c r="R1103" s="166">
        <f>SUM(R1104:R1138)</f>
        <v>0</v>
      </c>
      <c r="S1103" s="165"/>
      <c r="T1103" s="167">
        <f>SUM(T1104:T1138)</f>
        <v>0</v>
      </c>
      <c r="U1103" s="12"/>
      <c r="V1103" s="12"/>
      <c r="W1103" s="12"/>
      <c r="X1103" s="12"/>
      <c r="Y1103" s="12"/>
      <c r="Z1103" s="12"/>
      <c r="AA1103" s="12"/>
      <c r="AB1103" s="12"/>
      <c r="AC1103" s="12"/>
      <c r="AD1103" s="12"/>
      <c r="AE1103" s="12"/>
      <c r="AR1103" s="160" t="s">
        <v>82</v>
      </c>
      <c r="AT1103" s="168" t="s">
        <v>72</v>
      </c>
      <c r="AU1103" s="168" t="s">
        <v>80</v>
      </c>
      <c r="AY1103" s="160" t="s">
        <v>189</v>
      </c>
      <c r="BK1103" s="169">
        <f>SUM(BK1104:BK1138)</f>
        <v>0</v>
      </c>
    </row>
    <row r="1104" s="2" customFormat="1" ht="33" customHeight="1">
      <c r="A1104" s="38"/>
      <c r="B1104" s="172"/>
      <c r="C1104" s="173" t="s">
        <v>1637</v>
      </c>
      <c r="D1104" s="173" t="s">
        <v>191</v>
      </c>
      <c r="E1104" s="174" t="s">
        <v>1638</v>
      </c>
      <c r="F1104" s="175" t="s">
        <v>1639</v>
      </c>
      <c r="G1104" s="176" t="s">
        <v>228</v>
      </c>
      <c r="H1104" s="177">
        <v>1422</v>
      </c>
      <c r="I1104" s="178"/>
      <c r="J1104" s="179">
        <f>ROUND(I1104*H1104,2)</f>
        <v>0</v>
      </c>
      <c r="K1104" s="180"/>
      <c r="L1104" s="39"/>
      <c r="M1104" s="181" t="s">
        <v>1</v>
      </c>
      <c r="N1104" s="182" t="s">
        <v>38</v>
      </c>
      <c r="O1104" s="77"/>
      <c r="P1104" s="183">
        <f>O1104*H1104</f>
        <v>0</v>
      </c>
      <c r="Q1104" s="183">
        <v>0</v>
      </c>
      <c r="R1104" s="183">
        <f>Q1104*H1104</f>
        <v>0</v>
      </c>
      <c r="S1104" s="183">
        <v>0</v>
      </c>
      <c r="T1104" s="184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185" t="s">
        <v>233</v>
      </c>
      <c r="AT1104" s="185" t="s">
        <v>191</v>
      </c>
      <c r="AU1104" s="185" t="s">
        <v>82</v>
      </c>
      <c r="AY1104" s="19" t="s">
        <v>189</v>
      </c>
      <c r="BE1104" s="186">
        <f>IF(N1104="základní",J1104,0)</f>
        <v>0</v>
      </c>
      <c r="BF1104" s="186">
        <f>IF(N1104="snížená",J1104,0)</f>
        <v>0</v>
      </c>
      <c r="BG1104" s="186">
        <f>IF(N1104="zákl. přenesená",J1104,0)</f>
        <v>0</v>
      </c>
      <c r="BH1104" s="186">
        <f>IF(N1104="sníž. přenesená",J1104,0)</f>
        <v>0</v>
      </c>
      <c r="BI1104" s="186">
        <f>IF(N1104="nulová",J1104,0)</f>
        <v>0</v>
      </c>
      <c r="BJ1104" s="19" t="s">
        <v>80</v>
      </c>
      <c r="BK1104" s="186">
        <f>ROUND(I1104*H1104,2)</f>
        <v>0</v>
      </c>
      <c r="BL1104" s="19" t="s">
        <v>233</v>
      </c>
      <c r="BM1104" s="185" t="s">
        <v>1640</v>
      </c>
    </row>
    <row r="1105" s="14" customFormat="1">
      <c r="A1105" s="14"/>
      <c r="B1105" s="195"/>
      <c r="C1105" s="14"/>
      <c r="D1105" s="188" t="s">
        <v>195</v>
      </c>
      <c r="E1105" s="196" t="s">
        <v>1</v>
      </c>
      <c r="F1105" s="197" t="s">
        <v>1641</v>
      </c>
      <c r="G1105" s="14"/>
      <c r="H1105" s="198">
        <v>1422</v>
      </c>
      <c r="I1105" s="199"/>
      <c r="J1105" s="14"/>
      <c r="K1105" s="14"/>
      <c r="L1105" s="195"/>
      <c r="M1105" s="200"/>
      <c r="N1105" s="201"/>
      <c r="O1105" s="201"/>
      <c r="P1105" s="201"/>
      <c r="Q1105" s="201"/>
      <c r="R1105" s="201"/>
      <c r="S1105" s="201"/>
      <c r="T1105" s="202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196" t="s">
        <v>195</v>
      </c>
      <c r="AU1105" s="196" t="s">
        <v>82</v>
      </c>
      <c r="AV1105" s="14" t="s">
        <v>82</v>
      </c>
      <c r="AW1105" s="14" t="s">
        <v>30</v>
      </c>
      <c r="AX1105" s="14" t="s">
        <v>73</v>
      </c>
      <c r="AY1105" s="196" t="s">
        <v>189</v>
      </c>
    </row>
    <row r="1106" s="15" customFormat="1">
      <c r="A1106" s="15"/>
      <c r="B1106" s="203"/>
      <c r="C1106" s="15"/>
      <c r="D1106" s="188" t="s">
        <v>195</v>
      </c>
      <c r="E1106" s="204" t="s">
        <v>1</v>
      </c>
      <c r="F1106" s="205" t="s">
        <v>200</v>
      </c>
      <c r="G1106" s="15"/>
      <c r="H1106" s="206">
        <v>1422</v>
      </c>
      <c r="I1106" s="207"/>
      <c r="J1106" s="15"/>
      <c r="K1106" s="15"/>
      <c r="L1106" s="203"/>
      <c r="M1106" s="208"/>
      <c r="N1106" s="209"/>
      <c r="O1106" s="209"/>
      <c r="P1106" s="209"/>
      <c r="Q1106" s="209"/>
      <c r="R1106" s="209"/>
      <c r="S1106" s="209"/>
      <c r="T1106" s="210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04" t="s">
        <v>195</v>
      </c>
      <c r="AU1106" s="204" t="s">
        <v>82</v>
      </c>
      <c r="AV1106" s="15" t="s">
        <v>104</v>
      </c>
      <c r="AW1106" s="15" t="s">
        <v>30</v>
      </c>
      <c r="AX1106" s="15" t="s">
        <v>80</v>
      </c>
      <c r="AY1106" s="204" t="s">
        <v>189</v>
      </c>
    </row>
    <row r="1107" s="2" customFormat="1" ht="16.5" customHeight="1">
      <c r="A1107" s="38"/>
      <c r="B1107" s="172"/>
      <c r="C1107" s="219" t="s">
        <v>997</v>
      </c>
      <c r="D1107" s="219" t="s">
        <v>874</v>
      </c>
      <c r="E1107" s="220" t="s">
        <v>1642</v>
      </c>
      <c r="F1107" s="221" t="s">
        <v>1643</v>
      </c>
      <c r="G1107" s="222" t="s">
        <v>194</v>
      </c>
      <c r="H1107" s="223">
        <v>3.754</v>
      </c>
      <c r="I1107" s="224"/>
      <c r="J1107" s="225">
        <f>ROUND(I1107*H1107,2)</f>
        <v>0</v>
      </c>
      <c r="K1107" s="226"/>
      <c r="L1107" s="227"/>
      <c r="M1107" s="228" t="s">
        <v>1</v>
      </c>
      <c r="N1107" s="229" t="s">
        <v>38</v>
      </c>
      <c r="O1107" s="77"/>
      <c r="P1107" s="183">
        <f>O1107*H1107</f>
        <v>0</v>
      </c>
      <c r="Q1107" s="183">
        <v>0</v>
      </c>
      <c r="R1107" s="183">
        <f>Q1107*H1107</f>
        <v>0</v>
      </c>
      <c r="S1107" s="183">
        <v>0</v>
      </c>
      <c r="T1107" s="184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185" t="s">
        <v>281</v>
      </c>
      <c r="AT1107" s="185" t="s">
        <v>874</v>
      </c>
      <c r="AU1107" s="185" t="s">
        <v>82</v>
      </c>
      <c r="AY1107" s="19" t="s">
        <v>189</v>
      </c>
      <c r="BE1107" s="186">
        <f>IF(N1107="základní",J1107,0)</f>
        <v>0</v>
      </c>
      <c r="BF1107" s="186">
        <f>IF(N1107="snížená",J1107,0)</f>
        <v>0</v>
      </c>
      <c r="BG1107" s="186">
        <f>IF(N1107="zákl. přenesená",J1107,0)</f>
        <v>0</v>
      </c>
      <c r="BH1107" s="186">
        <f>IF(N1107="sníž. přenesená",J1107,0)</f>
        <v>0</v>
      </c>
      <c r="BI1107" s="186">
        <f>IF(N1107="nulová",J1107,0)</f>
        <v>0</v>
      </c>
      <c r="BJ1107" s="19" t="s">
        <v>80</v>
      </c>
      <c r="BK1107" s="186">
        <f>ROUND(I1107*H1107,2)</f>
        <v>0</v>
      </c>
      <c r="BL1107" s="19" t="s">
        <v>233</v>
      </c>
      <c r="BM1107" s="185" t="s">
        <v>1644</v>
      </c>
    </row>
    <row r="1108" s="2" customFormat="1" ht="33" customHeight="1">
      <c r="A1108" s="38"/>
      <c r="B1108" s="172"/>
      <c r="C1108" s="173" t="s">
        <v>1645</v>
      </c>
      <c r="D1108" s="173" t="s">
        <v>191</v>
      </c>
      <c r="E1108" s="174" t="s">
        <v>1646</v>
      </c>
      <c r="F1108" s="175" t="s">
        <v>1647</v>
      </c>
      <c r="G1108" s="176" t="s">
        <v>553</v>
      </c>
      <c r="H1108" s="177">
        <v>2</v>
      </c>
      <c r="I1108" s="178"/>
      <c r="J1108" s="179">
        <f>ROUND(I1108*H1108,2)</f>
        <v>0</v>
      </c>
      <c r="K1108" s="180"/>
      <c r="L1108" s="39"/>
      <c r="M1108" s="181" t="s">
        <v>1</v>
      </c>
      <c r="N1108" s="182" t="s">
        <v>38</v>
      </c>
      <c r="O1108" s="77"/>
      <c r="P1108" s="183">
        <f>O1108*H1108</f>
        <v>0</v>
      </c>
      <c r="Q1108" s="183">
        <v>0</v>
      </c>
      <c r="R1108" s="183">
        <f>Q1108*H1108</f>
        <v>0</v>
      </c>
      <c r="S1108" s="183">
        <v>0</v>
      </c>
      <c r="T1108" s="184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185" t="s">
        <v>233</v>
      </c>
      <c r="AT1108" s="185" t="s">
        <v>191</v>
      </c>
      <c r="AU1108" s="185" t="s">
        <v>82</v>
      </c>
      <c r="AY1108" s="19" t="s">
        <v>189</v>
      </c>
      <c r="BE1108" s="186">
        <f>IF(N1108="základní",J1108,0)</f>
        <v>0</v>
      </c>
      <c r="BF1108" s="186">
        <f>IF(N1108="snížená",J1108,0)</f>
        <v>0</v>
      </c>
      <c r="BG1108" s="186">
        <f>IF(N1108="zákl. přenesená",J1108,0)</f>
        <v>0</v>
      </c>
      <c r="BH1108" s="186">
        <f>IF(N1108="sníž. přenesená",J1108,0)</f>
        <v>0</v>
      </c>
      <c r="BI1108" s="186">
        <f>IF(N1108="nulová",J1108,0)</f>
        <v>0</v>
      </c>
      <c r="BJ1108" s="19" t="s">
        <v>80</v>
      </c>
      <c r="BK1108" s="186">
        <f>ROUND(I1108*H1108,2)</f>
        <v>0</v>
      </c>
      <c r="BL1108" s="19" t="s">
        <v>233</v>
      </c>
      <c r="BM1108" s="185" t="s">
        <v>1648</v>
      </c>
    </row>
    <row r="1109" s="2" customFormat="1" ht="33" customHeight="1">
      <c r="A1109" s="38"/>
      <c r="B1109" s="172"/>
      <c r="C1109" s="173" t="s">
        <v>1002</v>
      </c>
      <c r="D1109" s="173" t="s">
        <v>191</v>
      </c>
      <c r="E1109" s="174" t="s">
        <v>1649</v>
      </c>
      <c r="F1109" s="175" t="s">
        <v>1650</v>
      </c>
      <c r="G1109" s="176" t="s">
        <v>553</v>
      </c>
      <c r="H1109" s="177">
        <v>2</v>
      </c>
      <c r="I1109" s="178"/>
      <c r="J1109" s="179">
        <f>ROUND(I1109*H1109,2)</f>
        <v>0</v>
      </c>
      <c r="K1109" s="180"/>
      <c r="L1109" s="39"/>
      <c r="M1109" s="181" t="s">
        <v>1</v>
      </c>
      <c r="N1109" s="182" t="s">
        <v>38</v>
      </c>
      <c r="O1109" s="77"/>
      <c r="P1109" s="183">
        <f>O1109*H1109</f>
        <v>0</v>
      </c>
      <c r="Q1109" s="183">
        <v>0</v>
      </c>
      <c r="R1109" s="183">
        <f>Q1109*H1109</f>
        <v>0</v>
      </c>
      <c r="S1109" s="183">
        <v>0</v>
      </c>
      <c r="T1109" s="184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185" t="s">
        <v>233</v>
      </c>
      <c r="AT1109" s="185" t="s">
        <v>191</v>
      </c>
      <c r="AU1109" s="185" t="s">
        <v>82</v>
      </c>
      <c r="AY1109" s="19" t="s">
        <v>189</v>
      </c>
      <c r="BE1109" s="186">
        <f>IF(N1109="základní",J1109,0)</f>
        <v>0</v>
      </c>
      <c r="BF1109" s="186">
        <f>IF(N1109="snížená",J1109,0)</f>
        <v>0</v>
      </c>
      <c r="BG1109" s="186">
        <f>IF(N1109="zákl. přenesená",J1109,0)</f>
        <v>0</v>
      </c>
      <c r="BH1109" s="186">
        <f>IF(N1109="sníž. přenesená",J1109,0)</f>
        <v>0</v>
      </c>
      <c r="BI1109" s="186">
        <f>IF(N1109="nulová",J1109,0)</f>
        <v>0</v>
      </c>
      <c r="BJ1109" s="19" t="s">
        <v>80</v>
      </c>
      <c r="BK1109" s="186">
        <f>ROUND(I1109*H1109,2)</f>
        <v>0</v>
      </c>
      <c r="BL1109" s="19" t="s">
        <v>233</v>
      </c>
      <c r="BM1109" s="185" t="s">
        <v>1651</v>
      </c>
    </row>
    <row r="1110" s="2" customFormat="1" ht="33" customHeight="1">
      <c r="A1110" s="38"/>
      <c r="B1110" s="172"/>
      <c r="C1110" s="173" t="s">
        <v>1652</v>
      </c>
      <c r="D1110" s="173" t="s">
        <v>191</v>
      </c>
      <c r="E1110" s="174" t="s">
        <v>1653</v>
      </c>
      <c r="F1110" s="175" t="s">
        <v>1654</v>
      </c>
      <c r="G1110" s="176" t="s">
        <v>553</v>
      </c>
      <c r="H1110" s="177">
        <v>1</v>
      </c>
      <c r="I1110" s="178"/>
      <c r="J1110" s="179">
        <f>ROUND(I1110*H1110,2)</f>
        <v>0</v>
      </c>
      <c r="K1110" s="180"/>
      <c r="L1110" s="39"/>
      <c r="M1110" s="181" t="s">
        <v>1</v>
      </c>
      <c r="N1110" s="182" t="s">
        <v>38</v>
      </c>
      <c r="O1110" s="77"/>
      <c r="P1110" s="183">
        <f>O1110*H1110</f>
        <v>0</v>
      </c>
      <c r="Q1110" s="183">
        <v>0</v>
      </c>
      <c r="R1110" s="183">
        <f>Q1110*H1110</f>
        <v>0</v>
      </c>
      <c r="S1110" s="183">
        <v>0</v>
      </c>
      <c r="T1110" s="184">
        <f>S1110*H1110</f>
        <v>0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185" t="s">
        <v>233</v>
      </c>
      <c r="AT1110" s="185" t="s">
        <v>191</v>
      </c>
      <c r="AU1110" s="185" t="s">
        <v>82</v>
      </c>
      <c r="AY1110" s="19" t="s">
        <v>189</v>
      </c>
      <c r="BE1110" s="186">
        <f>IF(N1110="základní",J1110,0)</f>
        <v>0</v>
      </c>
      <c r="BF1110" s="186">
        <f>IF(N1110="snížená",J1110,0)</f>
        <v>0</v>
      </c>
      <c r="BG1110" s="186">
        <f>IF(N1110="zákl. přenesená",J1110,0)</f>
        <v>0</v>
      </c>
      <c r="BH1110" s="186">
        <f>IF(N1110="sníž. přenesená",J1110,0)</f>
        <v>0</v>
      </c>
      <c r="BI1110" s="186">
        <f>IF(N1110="nulová",J1110,0)</f>
        <v>0</v>
      </c>
      <c r="BJ1110" s="19" t="s">
        <v>80</v>
      </c>
      <c r="BK1110" s="186">
        <f>ROUND(I1110*H1110,2)</f>
        <v>0</v>
      </c>
      <c r="BL1110" s="19" t="s">
        <v>233</v>
      </c>
      <c r="BM1110" s="185" t="s">
        <v>1655</v>
      </c>
    </row>
    <row r="1111" s="2" customFormat="1" ht="33" customHeight="1">
      <c r="A1111" s="38"/>
      <c r="B1111" s="172"/>
      <c r="C1111" s="173" t="s">
        <v>1007</v>
      </c>
      <c r="D1111" s="173" t="s">
        <v>191</v>
      </c>
      <c r="E1111" s="174" t="s">
        <v>1656</v>
      </c>
      <c r="F1111" s="175" t="s">
        <v>1657</v>
      </c>
      <c r="G1111" s="176" t="s">
        <v>553</v>
      </c>
      <c r="H1111" s="177">
        <v>1</v>
      </c>
      <c r="I1111" s="178"/>
      <c r="J1111" s="179">
        <f>ROUND(I1111*H1111,2)</f>
        <v>0</v>
      </c>
      <c r="K1111" s="180"/>
      <c r="L1111" s="39"/>
      <c r="M1111" s="181" t="s">
        <v>1</v>
      </c>
      <c r="N1111" s="182" t="s">
        <v>38</v>
      </c>
      <c r="O1111" s="77"/>
      <c r="P1111" s="183">
        <f>O1111*H1111</f>
        <v>0</v>
      </c>
      <c r="Q1111" s="183">
        <v>0</v>
      </c>
      <c r="R1111" s="183">
        <f>Q1111*H1111</f>
        <v>0</v>
      </c>
      <c r="S1111" s="183">
        <v>0</v>
      </c>
      <c r="T1111" s="184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185" t="s">
        <v>233</v>
      </c>
      <c r="AT1111" s="185" t="s">
        <v>191</v>
      </c>
      <c r="AU1111" s="185" t="s">
        <v>82</v>
      </c>
      <c r="AY1111" s="19" t="s">
        <v>189</v>
      </c>
      <c r="BE1111" s="186">
        <f>IF(N1111="základní",J1111,0)</f>
        <v>0</v>
      </c>
      <c r="BF1111" s="186">
        <f>IF(N1111="snížená",J1111,0)</f>
        <v>0</v>
      </c>
      <c r="BG1111" s="186">
        <f>IF(N1111="zákl. přenesená",J1111,0)</f>
        <v>0</v>
      </c>
      <c r="BH1111" s="186">
        <f>IF(N1111="sníž. přenesená",J1111,0)</f>
        <v>0</v>
      </c>
      <c r="BI1111" s="186">
        <f>IF(N1111="nulová",J1111,0)</f>
        <v>0</v>
      </c>
      <c r="BJ1111" s="19" t="s">
        <v>80</v>
      </c>
      <c r="BK1111" s="186">
        <f>ROUND(I1111*H1111,2)</f>
        <v>0</v>
      </c>
      <c r="BL1111" s="19" t="s">
        <v>233</v>
      </c>
      <c r="BM1111" s="185" t="s">
        <v>787</v>
      </c>
    </row>
    <row r="1112" s="2" customFormat="1" ht="33" customHeight="1">
      <c r="A1112" s="38"/>
      <c r="B1112" s="172"/>
      <c r="C1112" s="173" t="s">
        <v>1658</v>
      </c>
      <c r="D1112" s="173" t="s">
        <v>191</v>
      </c>
      <c r="E1112" s="174" t="s">
        <v>1659</v>
      </c>
      <c r="F1112" s="175" t="s">
        <v>1660</v>
      </c>
      <c r="G1112" s="176" t="s">
        <v>553</v>
      </c>
      <c r="H1112" s="177">
        <v>3</v>
      </c>
      <c r="I1112" s="178"/>
      <c r="J1112" s="179">
        <f>ROUND(I1112*H1112,2)</f>
        <v>0</v>
      </c>
      <c r="K1112" s="180"/>
      <c r="L1112" s="39"/>
      <c r="M1112" s="181" t="s">
        <v>1</v>
      </c>
      <c r="N1112" s="182" t="s">
        <v>38</v>
      </c>
      <c r="O1112" s="77"/>
      <c r="P1112" s="183">
        <f>O1112*H1112</f>
        <v>0</v>
      </c>
      <c r="Q1112" s="183">
        <v>0</v>
      </c>
      <c r="R1112" s="183">
        <f>Q1112*H1112</f>
        <v>0</v>
      </c>
      <c r="S1112" s="183">
        <v>0</v>
      </c>
      <c r="T1112" s="184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185" t="s">
        <v>233</v>
      </c>
      <c r="AT1112" s="185" t="s">
        <v>191</v>
      </c>
      <c r="AU1112" s="185" t="s">
        <v>82</v>
      </c>
      <c r="AY1112" s="19" t="s">
        <v>189</v>
      </c>
      <c r="BE1112" s="186">
        <f>IF(N1112="základní",J1112,0)</f>
        <v>0</v>
      </c>
      <c r="BF1112" s="186">
        <f>IF(N1112="snížená",J1112,0)</f>
        <v>0</v>
      </c>
      <c r="BG1112" s="186">
        <f>IF(N1112="zákl. přenesená",J1112,0)</f>
        <v>0</v>
      </c>
      <c r="BH1112" s="186">
        <f>IF(N1112="sníž. přenesená",J1112,0)</f>
        <v>0</v>
      </c>
      <c r="BI1112" s="186">
        <f>IF(N1112="nulová",J1112,0)</f>
        <v>0</v>
      </c>
      <c r="BJ1112" s="19" t="s">
        <v>80</v>
      </c>
      <c r="BK1112" s="186">
        <f>ROUND(I1112*H1112,2)</f>
        <v>0</v>
      </c>
      <c r="BL1112" s="19" t="s">
        <v>233</v>
      </c>
      <c r="BM1112" s="185" t="s">
        <v>1661</v>
      </c>
    </row>
    <row r="1113" s="2" customFormat="1" ht="33" customHeight="1">
      <c r="A1113" s="38"/>
      <c r="B1113" s="172"/>
      <c r="C1113" s="173" t="s">
        <v>1011</v>
      </c>
      <c r="D1113" s="173" t="s">
        <v>191</v>
      </c>
      <c r="E1113" s="174" t="s">
        <v>1662</v>
      </c>
      <c r="F1113" s="175" t="s">
        <v>1663</v>
      </c>
      <c r="G1113" s="176" t="s">
        <v>553</v>
      </c>
      <c r="H1113" s="177">
        <v>3</v>
      </c>
      <c r="I1113" s="178"/>
      <c r="J1113" s="179">
        <f>ROUND(I1113*H1113,2)</f>
        <v>0</v>
      </c>
      <c r="K1113" s="180"/>
      <c r="L1113" s="39"/>
      <c r="M1113" s="181" t="s">
        <v>1</v>
      </c>
      <c r="N1113" s="182" t="s">
        <v>38</v>
      </c>
      <c r="O1113" s="77"/>
      <c r="P1113" s="183">
        <f>O1113*H1113</f>
        <v>0</v>
      </c>
      <c r="Q1113" s="183">
        <v>0</v>
      </c>
      <c r="R1113" s="183">
        <f>Q1113*H1113</f>
        <v>0</v>
      </c>
      <c r="S1113" s="183">
        <v>0</v>
      </c>
      <c r="T1113" s="184">
        <f>S1113*H1113</f>
        <v>0</v>
      </c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R1113" s="185" t="s">
        <v>233</v>
      </c>
      <c r="AT1113" s="185" t="s">
        <v>191</v>
      </c>
      <c r="AU1113" s="185" t="s">
        <v>82</v>
      </c>
      <c r="AY1113" s="19" t="s">
        <v>189</v>
      </c>
      <c r="BE1113" s="186">
        <f>IF(N1113="základní",J1113,0)</f>
        <v>0</v>
      </c>
      <c r="BF1113" s="186">
        <f>IF(N1113="snížená",J1113,0)</f>
        <v>0</v>
      </c>
      <c r="BG1113" s="186">
        <f>IF(N1113="zákl. přenesená",J1113,0)</f>
        <v>0</v>
      </c>
      <c r="BH1113" s="186">
        <f>IF(N1113="sníž. přenesená",J1113,0)</f>
        <v>0</v>
      </c>
      <c r="BI1113" s="186">
        <f>IF(N1113="nulová",J1113,0)</f>
        <v>0</v>
      </c>
      <c r="BJ1113" s="19" t="s">
        <v>80</v>
      </c>
      <c r="BK1113" s="186">
        <f>ROUND(I1113*H1113,2)</f>
        <v>0</v>
      </c>
      <c r="BL1113" s="19" t="s">
        <v>233</v>
      </c>
      <c r="BM1113" s="185" t="s">
        <v>1664</v>
      </c>
    </row>
    <row r="1114" s="2" customFormat="1" ht="33" customHeight="1">
      <c r="A1114" s="38"/>
      <c r="B1114" s="172"/>
      <c r="C1114" s="173" t="s">
        <v>1665</v>
      </c>
      <c r="D1114" s="173" t="s">
        <v>191</v>
      </c>
      <c r="E1114" s="174" t="s">
        <v>1666</v>
      </c>
      <c r="F1114" s="175" t="s">
        <v>1667</v>
      </c>
      <c r="G1114" s="176" t="s">
        <v>553</v>
      </c>
      <c r="H1114" s="177">
        <v>1</v>
      </c>
      <c r="I1114" s="178"/>
      <c r="J1114" s="179">
        <f>ROUND(I1114*H1114,2)</f>
        <v>0</v>
      </c>
      <c r="K1114" s="180"/>
      <c r="L1114" s="39"/>
      <c r="M1114" s="181" t="s">
        <v>1</v>
      </c>
      <c r="N1114" s="182" t="s">
        <v>38</v>
      </c>
      <c r="O1114" s="77"/>
      <c r="P1114" s="183">
        <f>O1114*H1114</f>
        <v>0</v>
      </c>
      <c r="Q1114" s="183">
        <v>0</v>
      </c>
      <c r="R1114" s="183">
        <f>Q1114*H1114</f>
        <v>0</v>
      </c>
      <c r="S1114" s="183">
        <v>0</v>
      </c>
      <c r="T1114" s="184">
        <f>S1114*H1114</f>
        <v>0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185" t="s">
        <v>233</v>
      </c>
      <c r="AT1114" s="185" t="s">
        <v>191</v>
      </c>
      <c r="AU1114" s="185" t="s">
        <v>82</v>
      </c>
      <c r="AY1114" s="19" t="s">
        <v>189</v>
      </c>
      <c r="BE1114" s="186">
        <f>IF(N1114="základní",J1114,0)</f>
        <v>0</v>
      </c>
      <c r="BF1114" s="186">
        <f>IF(N1114="snížená",J1114,0)</f>
        <v>0</v>
      </c>
      <c r="BG1114" s="186">
        <f>IF(N1114="zákl. přenesená",J1114,0)</f>
        <v>0</v>
      </c>
      <c r="BH1114" s="186">
        <f>IF(N1114="sníž. přenesená",J1114,0)</f>
        <v>0</v>
      </c>
      <c r="BI1114" s="186">
        <f>IF(N1114="nulová",J1114,0)</f>
        <v>0</v>
      </c>
      <c r="BJ1114" s="19" t="s">
        <v>80</v>
      </c>
      <c r="BK1114" s="186">
        <f>ROUND(I1114*H1114,2)</f>
        <v>0</v>
      </c>
      <c r="BL1114" s="19" t="s">
        <v>233</v>
      </c>
      <c r="BM1114" s="185" t="s">
        <v>1668</v>
      </c>
    </row>
    <row r="1115" s="2" customFormat="1" ht="33" customHeight="1">
      <c r="A1115" s="38"/>
      <c r="B1115" s="172"/>
      <c r="C1115" s="173" t="s">
        <v>1015</v>
      </c>
      <c r="D1115" s="173" t="s">
        <v>191</v>
      </c>
      <c r="E1115" s="174" t="s">
        <v>1669</v>
      </c>
      <c r="F1115" s="175" t="s">
        <v>1670</v>
      </c>
      <c r="G1115" s="176" t="s">
        <v>553</v>
      </c>
      <c r="H1115" s="177">
        <v>1</v>
      </c>
      <c r="I1115" s="178"/>
      <c r="J1115" s="179">
        <f>ROUND(I1115*H1115,2)</f>
        <v>0</v>
      </c>
      <c r="K1115" s="180"/>
      <c r="L1115" s="39"/>
      <c r="M1115" s="181" t="s">
        <v>1</v>
      </c>
      <c r="N1115" s="182" t="s">
        <v>38</v>
      </c>
      <c r="O1115" s="77"/>
      <c r="P1115" s="183">
        <f>O1115*H1115</f>
        <v>0</v>
      </c>
      <c r="Q1115" s="183">
        <v>0</v>
      </c>
      <c r="R1115" s="183">
        <f>Q1115*H1115</f>
        <v>0</v>
      </c>
      <c r="S1115" s="183">
        <v>0</v>
      </c>
      <c r="T1115" s="184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185" t="s">
        <v>233</v>
      </c>
      <c r="AT1115" s="185" t="s">
        <v>191</v>
      </c>
      <c r="AU1115" s="185" t="s">
        <v>82</v>
      </c>
      <c r="AY1115" s="19" t="s">
        <v>189</v>
      </c>
      <c r="BE1115" s="186">
        <f>IF(N1115="základní",J1115,0)</f>
        <v>0</v>
      </c>
      <c r="BF1115" s="186">
        <f>IF(N1115="snížená",J1115,0)</f>
        <v>0</v>
      </c>
      <c r="BG1115" s="186">
        <f>IF(N1115="zákl. přenesená",J1115,0)</f>
        <v>0</v>
      </c>
      <c r="BH1115" s="186">
        <f>IF(N1115="sníž. přenesená",J1115,0)</f>
        <v>0</v>
      </c>
      <c r="BI1115" s="186">
        <f>IF(N1115="nulová",J1115,0)</f>
        <v>0</v>
      </c>
      <c r="BJ1115" s="19" t="s">
        <v>80</v>
      </c>
      <c r="BK1115" s="186">
        <f>ROUND(I1115*H1115,2)</f>
        <v>0</v>
      </c>
      <c r="BL1115" s="19" t="s">
        <v>233</v>
      </c>
      <c r="BM1115" s="185" t="s">
        <v>1671</v>
      </c>
    </row>
    <row r="1116" s="2" customFormat="1" ht="33" customHeight="1">
      <c r="A1116" s="38"/>
      <c r="B1116" s="172"/>
      <c r="C1116" s="173" t="s">
        <v>1672</v>
      </c>
      <c r="D1116" s="173" t="s">
        <v>191</v>
      </c>
      <c r="E1116" s="174" t="s">
        <v>1673</v>
      </c>
      <c r="F1116" s="175" t="s">
        <v>1674</v>
      </c>
      <c r="G1116" s="176" t="s">
        <v>553</v>
      </c>
      <c r="H1116" s="177">
        <v>1</v>
      </c>
      <c r="I1116" s="178"/>
      <c r="J1116" s="179">
        <f>ROUND(I1116*H1116,2)</f>
        <v>0</v>
      </c>
      <c r="K1116" s="180"/>
      <c r="L1116" s="39"/>
      <c r="M1116" s="181" t="s">
        <v>1</v>
      </c>
      <c r="N1116" s="182" t="s">
        <v>38</v>
      </c>
      <c r="O1116" s="77"/>
      <c r="P1116" s="183">
        <f>O1116*H1116</f>
        <v>0</v>
      </c>
      <c r="Q1116" s="183">
        <v>0</v>
      </c>
      <c r="R1116" s="183">
        <f>Q1116*H1116</f>
        <v>0</v>
      </c>
      <c r="S1116" s="183">
        <v>0</v>
      </c>
      <c r="T1116" s="184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185" t="s">
        <v>233</v>
      </c>
      <c r="AT1116" s="185" t="s">
        <v>191</v>
      </c>
      <c r="AU1116" s="185" t="s">
        <v>82</v>
      </c>
      <c r="AY1116" s="19" t="s">
        <v>189</v>
      </c>
      <c r="BE1116" s="186">
        <f>IF(N1116="základní",J1116,0)</f>
        <v>0</v>
      </c>
      <c r="BF1116" s="186">
        <f>IF(N1116="snížená",J1116,0)</f>
        <v>0</v>
      </c>
      <c r="BG1116" s="186">
        <f>IF(N1116="zákl. přenesená",J1116,0)</f>
        <v>0</v>
      </c>
      <c r="BH1116" s="186">
        <f>IF(N1116="sníž. přenesená",J1116,0)</f>
        <v>0</v>
      </c>
      <c r="BI1116" s="186">
        <f>IF(N1116="nulová",J1116,0)</f>
        <v>0</v>
      </c>
      <c r="BJ1116" s="19" t="s">
        <v>80</v>
      </c>
      <c r="BK1116" s="186">
        <f>ROUND(I1116*H1116,2)</f>
        <v>0</v>
      </c>
      <c r="BL1116" s="19" t="s">
        <v>233</v>
      </c>
      <c r="BM1116" s="185" t="s">
        <v>1675</v>
      </c>
    </row>
    <row r="1117" s="2" customFormat="1" ht="33" customHeight="1">
      <c r="A1117" s="38"/>
      <c r="B1117" s="172"/>
      <c r="C1117" s="173" t="s">
        <v>1020</v>
      </c>
      <c r="D1117" s="173" t="s">
        <v>191</v>
      </c>
      <c r="E1117" s="174" t="s">
        <v>1676</v>
      </c>
      <c r="F1117" s="175" t="s">
        <v>1677</v>
      </c>
      <c r="G1117" s="176" t="s">
        <v>553</v>
      </c>
      <c r="H1117" s="177">
        <v>1</v>
      </c>
      <c r="I1117" s="178"/>
      <c r="J1117" s="179">
        <f>ROUND(I1117*H1117,2)</f>
        <v>0</v>
      </c>
      <c r="K1117" s="180"/>
      <c r="L1117" s="39"/>
      <c r="M1117" s="181" t="s">
        <v>1</v>
      </c>
      <c r="N1117" s="182" t="s">
        <v>38</v>
      </c>
      <c r="O1117" s="77"/>
      <c r="P1117" s="183">
        <f>O1117*H1117</f>
        <v>0</v>
      </c>
      <c r="Q1117" s="183">
        <v>0</v>
      </c>
      <c r="R1117" s="183">
        <f>Q1117*H1117</f>
        <v>0</v>
      </c>
      <c r="S1117" s="183">
        <v>0</v>
      </c>
      <c r="T1117" s="184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185" t="s">
        <v>233</v>
      </c>
      <c r="AT1117" s="185" t="s">
        <v>191</v>
      </c>
      <c r="AU1117" s="185" t="s">
        <v>82</v>
      </c>
      <c r="AY1117" s="19" t="s">
        <v>189</v>
      </c>
      <c r="BE1117" s="186">
        <f>IF(N1117="základní",J1117,0)</f>
        <v>0</v>
      </c>
      <c r="BF1117" s="186">
        <f>IF(N1117="snížená",J1117,0)</f>
        <v>0</v>
      </c>
      <c r="BG1117" s="186">
        <f>IF(N1117="zákl. přenesená",J1117,0)</f>
        <v>0</v>
      </c>
      <c r="BH1117" s="186">
        <f>IF(N1117="sníž. přenesená",J1117,0)</f>
        <v>0</v>
      </c>
      <c r="BI1117" s="186">
        <f>IF(N1117="nulová",J1117,0)</f>
        <v>0</v>
      </c>
      <c r="BJ1117" s="19" t="s">
        <v>80</v>
      </c>
      <c r="BK1117" s="186">
        <f>ROUND(I1117*H1117,2)</f>
        <v>0</v>
      </c>
      <c r="BL1117" s="19" t="s">
        <v>233</v>
      </c>
      <c r="BM1117" s="185" t="s">
        <v>1678</v>
      </c>
    </row>
    <row r="1118" s="2" customFormat="1" ht="33" customHeight="1">
      <c r="A1118" s="38"/>
      <c r="B1118" s="172"/>
      <c r="C1118" s="173" t="s">
        <v>1679</v>
      </c>
      <c r="D1118" s="173" t="s">
        <v>191</v>
      </c>
      <c r="E1118" s="174" t="s">
        <v>1680</v>
      </c>
      <c r="F1118" s="175" t="s">
        <v>1681</v>
      </c>
      <c r="G1118" s="176" t="s">
        <v>553</v>
      </c>
      <c r="H1118" s="177">
        <v>1</v>
      </c>
      <c r="I1118" s="178"/>
      <c r="J1118" s="179">
        <f>ROUND(I1118*H1118,2)</f>
        <v>0</v>
      </c>
      <c r="K1118" s="180"/>
      <c r="L1118" s="39"/>
      <c r="M1118" s="181" t="s">
        <v>1</v>
      </c>
      <c r="N1118" s="182" t="s">
        <v>38</v>
      </c>
      <c r="O1118" s="77"/>
      <c r="P1118" s="183">
        <f>O1118*H1118</f>
        <v>0</v>
      </c>
      <c r="Q1118" s="183">
        <v>0</v>
      </c>
      <c r="R1118" s="183">
        <f>Q1118*H1118</f>
        <v>0</v>
      </c>
      <c r="S1118" s="183">
        <v>0</v>
      </c>
      <c r="T1118" s="184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185" t="s">
        <v>233</v>
      </c>
      <c r="AT1118" s="185" t="s">
        <v>191</v>
      </c>
      <c r="AU1118" s="185" t="s">
        <v>82</v>
      </c>
      <c r="AY1118" s="19" t="s">
        <v>189</v>
      </c>
      <c r="BE1118" s="186">
        <f>IF(N1118="základní",J1118,0)</f>
        <v>0</v>
      </c>
      <c r="BF1118" s="186">
        <f>IF(N1118="snížená",J1118,0)</f>
        <v>0</v>
      </c>
      <c r="BG1118" s="186">
        <f>IF(N1118="zákl. přenesená",J1118,0)</f>
        <v>0</v>
      </c>
      <c r="BH1118" s="186">
        <f>IF(N1118="sníž. přenesená",J1118,0)</f>
        <v>0</v>
      </c>
      <c r="BI1118" s="186">
        <f>IF(N1118="nulová",J1118,0)</f>
        <v>0</v>
      </c>
      <c r="BJ1118" s="19" t="s">
        <v>80</v>
      </c>
      <c r="BK1118" s="186">
        <f>ROUND(I1118*H1118,2)</f>
        <v>0</v>
      </c>
      <c r="BL1118" s="19" t="s">
        <v>233</v>
      </c>
      <c r="BM1118" s="185" t="s">
        <v>1682</v>
      </c>
    </row>
    <row r="1119" s="2" customFormat="1" ht="33" customHeight="1">
      <c r="A1119" s="38"/>
      <c r="B1119" s="172"/>
      <c r="C1119" s="173" t="s">
        <v>1021</v>
      </c>
      <c r="D1119" s="173" t="s">
        <v>191</v>
      </c>
      <c r="E1119" s="174" t="s">
        <v>1683</v>
      </c>
      <c r="F1119" s="175" t="s">
        <v>1684</v>
      </c>
      <c r="G1119" s="176" t="s">
        <v>553</v>
      </c>
      <c r="H1119" s="177">
        <v>1</v>
      </c>
      <c r="I1119" s="178"/>
      <c r="J1119" s="179">
        <f>ROUND(I1119*H1119,2)</f>
        <v>0</v>
      </c>
      <c r="K1119" s="180"/>
      <c r="L1119" s="39"/>
      <c r="M1119" s="181" t="s">
        <v>1</v>
      </c>
      <c r="N1119" s="182" t="s">
        <v>38</v>
      </c>
      <c r="O1119" s="77"/>
      <c r="P1119" s="183">
        <f>O1119*H1119</f>
        <v>0</v>
      </c>
      <c r="Q1119" s="183">
        <v>0</v>
      </c>
      <c r="R1119" s="183">
        <f>Q1119*H1119</f>
        <v>0</v>
      </c>
      <c r="S1119" s="183">
        <v>0</v>
      </c>
      <c r="T1119" s="184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185" t="s">
        <v>233</v>
      </c>
      <c r="AT1119" s="185" t="s">
        <v>191</v>
      </c>
      <c r="AU1119" s="185" t="s">
        <v>82</v>
      </c>
      <c r="AY1119" s="19" t="s">
        <v>189</v>
      </c>
      <c r="BE1119" s="186">
        <f>IF(N1119="základní",J1119,0)</f>
        <v>0</v>
      </c>
      <c r="BF1119" s="186">
        <f>IF(N1119="snížená",J1119,0)</f>
        <v>0</v>
      </c>
      <c r="BG1119" s="186">
        <f>IF(N1119="zákl. přenesená",J1119,0)</f>
        <v>0</v>
      </c>
      <c r="BH1119" s="186">
        <f>IF(N1119="sníž. přenesená",J1119,0)</f>
        <v>0</v>
      </c>
      <c r="BI1119" s="186">
        <f>IF(N1119="nulová",J1119,0)</f>
        <v>0</v>
      </c>
      <c r="BJ1119" s="19" t="s">
        <v>80</v>
      </c>
      <c r="BK1119" s="186">
        <f>ROUND(I1119*H1119,2)</f>
        <v>0</v>
      </c>
      <c r="BL1119" s="19" t="s">
        <v>233</v>
      </c>
      <c r="BM1119" s="185" t="s">
        <v>1685</v>
      </c>
    </row>
    <row r="1120" s="2" customFormat="1" ht="24.15" customHeight="1">
      <c r="A1120" s="38"/>
      <c r="B1120" s="172"/>
      <c r="C1120" s="173" t="s">
        <v>1686</v>
      </c>
      <c r="D1120" s="173" t="s">
        <v>191</v>
      </c>
      <c r="E1120" s="174" t="s">
        <v>1687</v>
      </c>
      <c r="F1120" s="175" t="s">
        <v>1688</v>
      </c>
      <c r="G1120" s="176" t="s">
        <v>553</v>
      </c>
      <c r="H1120" s="177">
        <v>4</v>
      </c>
      <c r="I1120" s="178"/>
      <c r="J1120" s="179">
        <f>ROUND(I1120*H1120,2)</f>
        <v>0</v>
      </c>
      <c r="K1120" s="180"/>
      <c r="L1120" s="39"/>
      <c r="M1120" s="181" t="s">
        <v>1</v>
      </c>
      <c r="N1120" s="182" t="s">
        <v>38</v>
      </c>
      <c r="O1120" s="77"/>
      <c r="P1120" s="183">
        <f>O1120*H1120</f>
        <v>0</v>
      </c>
      <c r="Q1120" s="183">
        <v>0</v>
      </c>
      <c r="R1120" s="183">
        <f>Q1120*H1120</f>
        <v>0</v>
      </c>
      <c r="S1120" s="183">
        <v>0</v>
      </c>
      <c r="T1120" s="184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185" t="s">
        <v>233</v>
      </c>
      <c r="AT1120" s="185" t="s">
        <v>191</v>
      </c>
      <c r="AU1120" s="185" t="s">
        <v>82</v>
      </c>
      <c r="AY1120" s="19" t="s">
        <v>189</v>
      </c>
      <c r="BE1120" s="186">
        <f>IF(N1120="základní",J1120,0)</f>
        <v>0</v>
      </c>
      <c r="BF1120" s="186">
        <f>IF(N1120="snížená",J1120,0)</f>
        <v>0</v>
      </c>
      <c r="BG1120" s="186">
        <f>IF(N1120="zákl. přenesená",J1120,0)</f>
        <v>0</v>
      </c>
      <c r="BH1120" s="186">
        <f>IF(N1120="sníž. přenesená",J1120,0)</f>
        <v>0</v>
      </c>
      <c r="BI1120" s="186">
        <f>IF(N1120="nulová",J1120,0)</f>
        <v>0</v>
      </c>
      <c r="BJ1120" s="19" t="s">
        <v>80</v>
      </c>
      <c r="BK1120" s="186">
        <f>ROUND(I1120*H1120,2)</f>
        <v>0</v>
      </c>
      <c r="BL1120" s="19" t="s">
        <v>233</v>
      </c>
      <c r="BM1120" s="185" t="s">
        <v>1689</v>
      </c>
    </row>
    <row r="1121" s="2" customFormat="1" ht="24.15" customHeight="1">
      <c r="A1121" s="38"/>
      <c r="B1121" s="172"/>
      <c r="C1121" s="173" t="s">
        <v>1026</v>
      </c>
      <c r="D1121" s="173" t="s">
        <v>191</v>
      </c>
      <c r="E1121" s="174" t="s">
        <v>1690</v>
      </c>
      <c r="F1121" s="175" t="s">
        <v>1691</v>
      </c>
      <c r="G1121" s="176" t="s">
        <v>553</v>
      </c>
      <c r="H1121" s="177">
        <v>1</v>
      </c>
      <c r="I1121" s="178"/>
      <c r="J1121" s="179">
        <f>ROUND(I1121*H1121,2)</f>
        <v>0</v>
      </c>
      <c r="K1121" s="180"/>
      <c r="L1121" s="39"/>
      <c r="M1121" s="181" t="s">
        <v>1</v>
      </c>
      <c r="N1121" s="182" t="s">
        <v>38</v>
      </c>
      <c r="O1121" s="77"/>
      <c r="P1121" s="183">
        <f>O1121*H1121</f>
        <v>0</v>
      </c>
      <c r="Q1121" s="183">
        <v>0</v>
      </c>
      <c r="R1121" s="183">
        <f>Q1121*H1121</f>
        <v>0</v>
      </c>
      <c r="S1121" s="183">
        <v>0</v>
      </c>
      <c r="T1121" s="184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185" t="s">
        <v>233</v>
      </c>
      <c r="AT1121" s="185" t="s">
        <v>191</v>
      </c>
      <c r="AU1121" s="185" t="s">
        <v>82</v>
      </c>
      <c r="AY1121" s="19" t="s">
        <v>189</v>
      </c>
      <c r="BE1121" s="186">
        <f>IF(N1121="základní",J1121,0)</f>
        <v>0</v>
      </c>
      <c r="BF1121" s="186">
        <f>IF(N1121="snížená",J1121,0)</f>
        <v>0</v>
      </c>
      <c r="BG1121" s="186">
        <f>IF(N1121="zákl. přenesená",J1121,0)</f>
        <v>0</v>
      </c>
      <c r="BH1121" s="186">
        <f>IF(N1121="sníž. přenesená",J1121,0)</f>
        <v>0</v>
      </c>
      <c r="BI1121" s="186">
        <f>IF(N1121="nulová",J1121,0)</f>
        <v>0</v>
      </c>
      <c r="BJ1121" s="19" t="s">
        <v>80</v>
      </c>
      <c r="BK1121" s="186">
        <f>ROUND(I1121*H1121,2)</f>
        <v>0</v>
      </c>
      <c r="BL1121" s="19" t="s">
        <v>233</v>
      </c>
      <c r="BM1121" s="185" t="s">
        <v>1692</v>
      </c>
    </row>
    <row r="1122" s="2" customFormat="1" ht="24.15" customHeight="1">
      <c r="A1122" s="38"/>
      <c r="B1122" s="172"/>
      <c r="C1122" s="173" t="s">
        <v>1693</v>
      </c>
      <c r="D1122" s="173" t="s">
        <v>191</v>
      </c>
      <c r="E1122" s="174" t="s">
        <v>1694</v>
      </c>
      <c r="F1122" s="175" t="s">
        <v>1695</v>
      </c>
      <c r="G1122" s="176" t="s">
        <v>553</v>
      </c>
      <c r="H1122" s="177">
        <v>1</v>
      </c>
      <c r="I1122" s="178"/>
      <c r="J1122" s="179">
        <f>ROUND(I1122*H1122,2)</f>
        <v>0</v>
      </c>
      <c r="K1122" s="180"/>
      <c r="L1122" s="39"/>
      <c r="M1122" s="181" t="s">
        <v>1</v>
      </c>
      <c r="N1122" s="182" t="s">
        <v>38</v>
      </c>
      <c r="O1122" s="77"/>
      <c r="P1122" s="183">
        <f>O1122*H1122</f>
        <v>0</v>
      </c>
      <c r="Q1122" s="183">
        <v>0</v>
      </c>
      <c r="R1122" s="183">
        <f>Q1122*H1122</f>
        <v>0</v>
      </c>
      <c r="S1122" s="183">
        <v>0</v>
      </c>
      <c r="T1122" s="184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185" t="s">
        <v>233</v>
      </c>
      <c r="AT1122" s="185" t="s">
        <v>191</v>
      </c>
      <c r="AU1122" s="185" t="s">
        <v>82</v>
      </c>
      <c r="AY1122" s="19" t="s">
        <v>189</v>
      </c>
      <c r="BE1122" s="186">
        <f>IF(N1122="základní",J1122,0)</f>
        <v>0</v>
      </c>
      <c r="BF1122" s="186">
        <f>IF(N1122="snížená",J1122,0)</f>
        <v>0</v>
      </c>
      <c r="BG1122" s="186">
        <f>IF(N1122="zákl. přenesená",J1122,0)</f>
        <v>0</v>
      </c>
      <c r="BH1122" s="186">
        <f>IF(N1122="sníž. přenesená",J1122,0)</f>
        <v>0</v>
      </c>
      <c r="BI1122" s="186">
        <f>IF(N1122="nulová",J1122,0)</f>
        <v>0</v>
      </c>
      <c r="BJ1122" s="19" t="s">
        <v>80</v>
      </c>
      <c r="BK1122" s="186">
        <f>ROUND(I1122*H1122,2)</f>
        <v>0</v>
      </c>
      <c r="BL1122" s="19" t="s">
        <v>233</v>
      </c>
      <c r="BM1122" s="185" t="s">
        <v>1696</v>
      </c>
    </row>
    <row r="1123" s="2" customFormat="1" ht="24.15" customHeight="1">
      <c r="A1123" s="38"/>
      <c r="B1123" s="172"/>
      <c r="C1123" s="173" t="s">
        <v>1030</v>
      </c>
      <c r="D1123" s="173" t="s">
        <v>191</v>
      </c>
      <c r="E1123" s="174" t="s">
        <v>1697</v>
      </c>
      <c r="F1123" s="175" t="s">
        <v>1698</v>
      </c>
      <c r="G1123" s="176" t="s">
        <v>553</v>
      </c>
      <c r="H1123" s="177">
        <v>6</v>
      </c>
      <c r="I1123" s="178"/>
      <c r="J1123" s="179">
        <f>ROUND(I1123*H1123,2)</f>
        <v>0</v>
      </c>
      <c r="K1123" s="180"/>
      <c r="L1123" s="39"/>
      <c r="M1123" s="181" t="s">
        <v>1</v>
      </c>
      <c r="N1123" s="182" t="s">
        <v>38</v>
      </c>
      <c r="O1123" s="77"/>
      <c r="P1123" s="183">
        <f>O1123*H1123</f>
        <v>0</v>
      </c>
      <c r="Q1123" s="183">
        <v>0</v>
      </c>
      <c r="R1123" s="183">
        <f>Q1123*H1123</f>
        <v>0</v>
      </c>
      <c r="S1123" s="183">
        <v>0</v>
      </c>
      <c r="T1123" s="184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185" t="s">
        <v>233</v>
      </c>
      <c r="AT1123" s="185" t="s">
        <v>191</v>
      </c>
      <c r="AU1123" s="185" t="s">
        <v>82</v>
      </c>
      <c r="AY1123" s="19" t="s">
        <v>189</v>
      </c>
      <c r="BE1123" s="186">
        <f>IF(N1123="základní",J1123,0)</f>
        <v>0</v>
      </c>
      <c r="BF1123" s="186">
        <f>IF(N1123="snížená",J1123,0)</f>
        <v>0</v>
      </c>
      <c r="BG1123" s="186">
        <f>IF(N1123="zákl. přenesená",J1123,0)</f>
        <v>0</v>
      </c>
      <c r="BH1123" s="186">
        <f>IF(N1123="sníž. přenesená",J1123,0)</f>
        <v>0</v>
      </c>
      <c r="BI1123" s="186">
        <f>IF(N1123="nulová",J1123,0)</f>
        <v>0</v>
      </c>
      <c r="BJ1123" s="19" t="s">
        <v>80</v>
      </c>
      <c r="BK1123" s="186">
        <f>ROUND(I1123*H1123,2)</f>
        <v>0</v>
      </c>
      <c r="BL1123" s="19" t="s">
        <v>233</v>
      </c>
      <c r="BM1123" s="185" t="s">
        <v>1699</v>
      </c>
    </row>
    <row r="1124" s="2" customFormat="1" ht="24.15" customHeight="1">
      <c r="A1124" s="38"/>
      <c r="B1124" s="172"/>
      <c r="C1124" s="173" t="s">
        <v>1700</v>
      </c>
      <c r="D1124" s="173" t="s">
        <v>191</v>
      </c>
      <c r="E1124" s="174" t="s">
        <v>1701</v>
      </c>
      <c r="F1124" s="175" t="s">
        <v>1702</v>
      </c>
      <c r="G1124" s="176" t="s">
        <v>553</v>
      </c>
      <c r="H1124" s="177">
        <v>1</v>
      </c>
      <c r="I1124" s="178"/>
      <c r="J1124" s="179">
        <f>ROUND(I1124*H1124,2)</f>
        <v>0</v>
      </c>
      <c r="K1124" s="180"/>
      <c r="L1124" s="39"/>
      <c r="M1124" s="181" t="s">
        <v>1</v>
      </c>
      <c r="N1124" s="182" t="s">
        <v>38</v>
      </c>
      <c r="O1124" s="77"/>
      <c r="P1124" s="183">
        <f>O1124*H1124</f>
        <v>0</v>
      </c>
      <c r="Q1124" s="183">
        <v>0</v>
      </c>
      <c r="R1124" s="183">
        <f>Q1124*H1124</f>
        <v>0</v>
      </c>
      <c r="S1124" s="183">
        <v>0</v>
      </c>
      <c r="T1124" s="184">
        <f>S1124*H1124</f>
        <v>0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185" t="s">
        <v>233</v>
      </c>
      <c r="AT1124" s="185" t="s">
        <v>191</v>
      </c>
      <c r="AU1124" s="185" t="s">
        <v>82</v>
      </c>
      <c r="AY1124" s="19" t="s">
        <v>189</v>
      </c>
      <c r="BE1124" s="186">
        <f>IF(N1124="základní",J1124,0)</f>
        <v>0</v>
      </c>
      <c r="BF1124" s="186">
        <f>IF(N1124="snížená",J1124,0)</f>
        <v>0</v>
      </c>
      <c r="BG1124" s="186">
        <f>IF(N1124="zákl. přenesená",J1124,0)</f>
        <v>0</v>
      </c>
      <c r="BH1124" s="186">
        <f>IF(N1124="sníž. přenesená",J1124,0)</f>
        <v>0</v>
      </c>
      <c r="BI1124" s="186">
        <f>IF(N1124="nulová",J1124,0)</f>
        <v>0</v>
      </c>
      <c r="BJ1124" s="19" t="s">
        <v>80</v>
      </c>
      <c r="BK1124" s="186">
        <f>ROUND(I1124*H1124,2)</f>
        <v>0</v>
      </c>
      <c r="BL1124" s="19" t="s">
        <v>233</v>
      </c>
      <c r="BM1124" s="185" t="s">
        <v>1703</v>
      </c>
    </row>
    <row r="1125" s="2" customFormat="1" ht="24.15" customHeight="1">
      <c r="A1125" s="38"/>
      <c r="B1125" s="172"/>
      <c r="C1125" s="173" t="s">
        <v>1033</v>
      </c>
      <c r="D1125" s="173" t="s">
        <v>191</v>
      </c>
      <c r="E1125" s="174" t="s">
        <v>1704</v>
      </c>
      <c r="F1125" s="175" t="s">
        <v>1705</v>
      </c>
      <c r="G1125" s="176" t="s">
        <v>553</v>
      </c>
      <c r="H1125" s="177">
        <v>1</v>
      </c>
      <c r="I1125" s="178"/>
      <c r="J1125" s="179">
        <f>ROUND(I1125*H1125,2)</f>
        <v>0</v>
      </c>
      <c r="K1125" s="180"/>
      <c r="L1125" s="39"/>
      <c r="M1125" s="181" t="s">
        <v>1</v>
      </c>
      <c r="N1125" s="182" t="s">
        <v>38</v>
      </c>
      <c r="O1125" s="77"/>
      <c r="P1125" s="183">
        <f>O1125*H1125</f>
        <v>0</v>
      </c>
      <c r="Q1125" s="183">
        <v>0</v>
      </c>
      <c r="R1125" s="183">
        <f>Q1125*H1125</f>
        <v>0</v>
      </c>
      <c r="S1125" s="183">
        <v>0</v>
      </c>
      <c r="T1125" s="184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185" t="s">
        <v>233</v>
      </c>
      <c r="AT1125" s="185" t="s">
        <v>191</v>
      </c>
      <c r="AU1125" s="185" t="s">
        <v>82</v>
      </c>
      <c r="AY1125" s="19" t="s">
        <v>189</v>
      </c>
      <c r="BE1125" s="186">
        <f>IF(N1125="základní",J1125,0)</f>
        <v>0</v>
      </c>
      <c r="BF1125" s="186">
        <f>IF(N1125="snížená",J1125,0)</f>
        <v>0</v>
      </c>
      <c r="BG1125" s="186">
        <f>IF(N1125="zákl. přenesená",J1125,0)</f>
        <v>0</v>
      </c>
      <c r="BH1125" s="186">
        <f>IF(N1125="sníž. přenesená",J1125,0)</f>
        <v>0</v>
      </c>
      <c r="BI1125" s="186">
        <f>IF(N1125="nulová",J1125,0)</f>
        <v>0</v>
      </c>
      <c r="BJ1125" s="19" t="s">
        <v>80</v>
      </c>
      <c r="BK1125" s="186">
        <f>ROUND(I1125*H1125,2)</f>
        <v>0</v>
      </c>
      <c r="BL1125" s="19" t="s">
        <v>233</v>
      </c>
      <c r="BM1125" s="185" t="s">
        <v>1706</v>
      </c>
    </row>
    <row r="1126" s="2" customFormat="1" ht="37.8" customHeight="1">
      <c r="A1126" s="38"/>
      <c r="B1126" s="172"/>
      <c r="C1126" s="173" t="s">
        <v>1707</v>
      </c>
      <c r="D1126" s="173" t="s">
        <v>191</v>
      </c>
      <c r="E1126" s="174" t="s">
        <v>1708</v>
      </c>
      <c r="F1126" s="175" t="s">
        <v>1709</v>
      </c>
      <c r="G1126" s="176" t="s">
        <v>553</v>
      </c>
      <c r="H1126" s="177">
        <v>1</v>
      </c>
      <c r="I1126" s="178"/>
      <c r="J1126" s="179">
        <f>ROUND(I1126*H1126,2)</f>
        <v>0</v>
      </c>
      <c r="K1126" s="180"/>
      <c r="L1126" s="39"/>
      <c r="M1126" s="181" t="s">
        <v>1</v>
      </c>
      <c r="N1126" s="182" t="s">
        <v>38</v>
      </c>
      <c r="O1126" s="77"/>
      <c r="P1126" s="183">
        <f>O1126*H1126</f>
        <v>0</v>
      </c>
      <c r="Q1126" s="183">
        <v>0</v>
      </c>
      <c r="R1126" s="183">
        <f>Q1126*H1126</f>
        <v>0</v>
      </c>
      <c r="S1126" s="183">
        <v>0</v>
      </c>
      <c r="T1126" s="184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185" t="s">
        <v>233</v>
      </c>
      <c r="AT1126" s="185" t="s">
        <v>191</v>
      </c>
      <c r="AU1126" s="185" t="s">
        <v>82</v>
      </c>
      <c r="AY1126" s="19" t="s">
        <v>189</v>
      </c>
      <c r="BE1126" s="186">
        <f>IF(N1126="základní",J1126,0)</f>
        <v>0</v>
      </c>
      <c r="BF1126" s="186">
        <f>IF(N1126="snížená",J1126,0)</f>
        <v>0</v>
      </c>
      <c r="BG1126" s="186">
        <f>IF(N1126="zákl. přenesená",J1126,0)</f>
        <v>0</v>
      </c>
      <c r="BH1126" s="186">
        <f>IF(N1126="sníž. přenesená",J1126,0)</f>
        <v>0</v>
      </c>
      <c r="BI1126" s="186">
        <f>IF(N1126="nulová",J1126,0)</f>
        <v>0</v>
      </c>
      <c r="BJ1126" s="19" t="s">
        <v>80</v>
      </c>
      <c r="BK1126" s="186">
        <f>ROUND(I1126*H1126,2)</f>
        <v>0</v>
      </c>
      <c r="BL1126" s="19" t="s">
        <v>233</v>
      </c>
      <c r="BM1126" s="185" t="s">
        <v>1710</v>
      </c>
    </row>
    <row r="1127" s="2" customFormat="1" ht="37.8" customHeight="1">
      <c r="A1127" s="38"/>
      <c r="B1127" s="172"/>
      <c r="C1127" s="173" t="s">
        <v>1035</v>
      </c>
      <c r="D1127" s="173" t="s">
        <v>191</v>
      </c>
      <c r="E1127" s="174" t="s">
        <v>1711</v>
      </c>
      <c r="F1127" s="175" t="s">
        <v>1712</v>
      </c>
      <c r="G1127" s="176" t="s">
        <v>553</v>
      </c>
      <c r="H1127" s="177">
        <v>1</v>
      </c>
      <c r="I1127" s="178"/>
      <c r="J1127" s="179">
        <f>ROUND(I1127*H1127,2)</f>
        <v>0</v>
      </c>
      <c r="K1127" s="180"/>
      <c r="L1127" s="39"/>
      <c r="M1127" s="181" t="s">
        <v>1</v>
      </c>
      <c r="N1127" s="182" t="s">
        <v>38</v>
      </c>
      <c r="O1127" s="77"/>
      <c r="P1127" s="183">
        <f>O1127*H1127</f>
        <v>0</v>
      </c>
      <c r="Q1127" s="183">
        <v>0</v>
      </c>
      <c r="R1127" s="183">
        <f>Q1127*H1127</f>
        <v>0</v>
      </c>
      <c r="S1127" s="183">
        <v>0</v>
      </c>
      <c r="T1127" s="184">
        <f>S1127*H1127</f>
        <v>0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185" t="s">
        <v>233</v>
      </c>
      <c r="AT1127" s="185" t="s">
        <v>191</v>
      </c>
      <c r="AU1127" s="185" t="s">
        <v>82</v>
      </c>
      <c r="AY1127" s="19" t="s">
        <v>189</v>
      </c>
      <c r="BE1127" s="186">
        <f>IF(N1127="základní",J1127,0)</f>
        <v>0</v>
      </c>
      <c r="BF1127" s="186">
        <f>IF(N1127="snížená",J1127,0)</f>
        <v>0</v>
      </c>
      <c r="BG1127" s="186">
        <f>IF(N1127="zákl. přenesená",J1127,0)</f>
        <v>0</v>
      </c>
      <c r="BH1127" s="186">
        <f>IF(N1127="sníž. přenesená",J1127,0)</f>
        <v>0</v>
      </c>
      <c r="BI1127" s="186">
        <f>IF(N1127="nulová",J1127,0)</f>
        <v>0</v>
      </c>
      <c r="BJ1127" s="19" t="s">
        <v>80</v>
      </c>
      <c r="BK1127" s="186">
        <f>ROUND(I1127*H1127,2)</f>
        <v>0</v>
      </c>
      <c r="BL1127" s="19" t="s">
        <v>233</v>
      </c>
      <c r="BM1127" s="185" t="s">
        <v>1713</v>
      </c>
    </row>
    <row r="1128" s="2" customFormat="1" ht="37.8" customHeight="1">
      <c r="A1128" s="38"/>
      <c r="B1128" s="172"/>
      <c r="C1128" s="173" t="s">
        <v>1714</v>
      </c>
      <c r="D1128" s="173" t="s">
        <v>191</v>
      </c>
      <c r="E1128" s="174" t="s">
        <v>1715</v>
      </c>
      <c r="F1128" s="175" t="s">
        <v>1716</v>
      </c>
      <c r="G1128" s="176" t="s">
        <v>553</v>
      </c>
      <c r="H1128" s="177">
        <v>14</v>
      </c>
      <c r="I1128" s="178"/>
      <c r="J1128" s="179">
        <f>ROUND(I1128*H1128,2)</f>
        <v>0</v>
      </c>
      <c r="K1128" s="180"/>
      <c r="L1128" s="39"/>
      <c r="M1128" s="181" t="s">
        <v>1</v>
      </c>
      <c r="N1128" s="182" t="s">
        <v>38</v>
      </c>
      <c r="O1128" s="77"/>
      <c r="P1128" s="183">
        <f>O1128*H1128</f>
        <v>0</v>
      </c>
      <c r="Q1128" s="183">
        <v>0</v>
      </c>
      <c r="R1128" s="183">
        <f>Q1128*H1128</f>
        <v>0</v>
      </c>
      <c r="S1128" s="183">
        <v>0</v>
      </c>
      <c r="T1128" s="184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185" t="s">
        <v>233</v>
      </c>
      <c r="AT1128" s="185" t="s">
        <v>191</v>
      </c>
      <c r="AU1128" s="185" t="s">
        <v>82</v>
      </c>
      <c r="AY1128" s="19" t="s">
        <v>189</v>
      </c>
      <c r="BE1128" s="186">
        <f>IF(N1128="základní",J1128,0)</f>
        <v>0</v>
      </c>
      <c r="BF1128" s="186">
        <f>IF(N1128="snížená",J1128,0)</f>
        <v>0</v>
      </c>
      <c r="BG1128" s="186">
        <f>IF(N1128="zákl. přenesená",J1128,0)</f>
        <v>0</v>
      </c>
      <c r="BH1128" s="186">
        <f>IF(N1128="sníž. přenesená",J1128,0)</f>
        <v>0</v>
      </c>
      <c r="BI1128" s="186">
        <f>IF(N1128="nulová",J1128,0)</f>
        <v>0</v>
      </c>
      <c r="BJ1128" s="19" t="s">
        <v>80</v>
      </c>
      <c r="BK1128" s="186">
        <f>ROUND(I1128*H1128,2)</f>
        <v>0</v>
      </c>
      <c r="BL1128" s="19" t="s">
        <v>233</v>
      </c>
      <c r="BM1128" s="185" t="s">
        <v>1717</v>
      </c>
    </row>
    <row r="1129" s="2" customFormat="1" ht="37.8" customHeight="1">
      <c r="A1129" s="38"/>
      <c r="B1129" s="172"/>
      <c r="C1129" s="173" t="s">
        <v>1037</v>
      </c>
      <c r="D1129" s="173" t="s">
        <v>191</v>
      </c>
      <c r="E1129" s="174" t="s">
        <v>1718</v>
      </c>
      <c r="F1129" s="175" t="s">
        <v>1719</v>
      </c>
      <c r="G1129" s="176" t="s">
        <v>553</v>
      </c>
      <c r="H1129" s="177">
        <v>1</v>
      </c>
      <c r="I1129" s="178"/>
      <c r="J1129" s="179">
        <f>ROUND(I1129*H1129,2)</f>
        <v>0</v>
      </c>
      <c r="K1129" s="180"/>
      <c r="L1129" s="39"/>
      <c r="M1129" s="181" t="s">
        <v>1</v>
      </c>
      <c r="N1129" s="182" t="s">
        <v>38</v>
      </c>
      <c r="O1129" s="77"/>
      <c r="P1129" s="183">
        <f>O1129*H1129</f>
        <v>0</v>
      </c>
      <c r="Q1129" s="183">
        <v>0</v>
      </c>
      <c r="R1129" s="183">
        <f>Q1129*H1129</f>
        <v>0</v>
      </c>
      <c r="S1129" s="183">
        <v>0</v>
      </c>
      <c r="T1129" s="184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185" t="s">
        <v>233</v>
      </c>
      <c r="AT1129" s="185" t="s">
        <v>191</v>
      </c>
      <c r="AU1129" s="185" t="s">
        <v>82</v>
      </c>
      <c r="AY1129" s="19" t="s">
        <v>189</v>
      </c>
      <c r="BE1129" s="186">
        <f>IF(N1129="základní",J1129,0)</f>
        <v>0</v>
      </c>
      <c r="BF1129" s="186">
        <f>IF(N1129="snížená",J1129,0)</f>
        <v>0</v>
      </c>
      <c r="BG1129" s="186">
        <f>IF(N1129="zákl. přenesená",J1129,0)</f>
        <v>0</v>
      </c>
      <c r="BH1129" s="186">
        <f>IF(N1129="sníž. přenesená",J1129,0)</f>
        <v>0</v>
      </c>
      <c r="BI1129" s="186">
        <f>IF(N1129="nulová",J1129,0)</f>
        <v>0</v>
      </c>
      <c r="BJ1129" s="19" t="s">
        <v>80</v>
      </c>
      <c r="BK1129" s="186">
        <f>ROUND(I1129*H1129,2)</f>
        <v>0</v>
      </c>
      <c r="BL1129" s="19" t="s">
        <v>233</v>
      </c>
      <c r="BM1129" s="185" t="s">
        <v>1720</v>
      </c>
    </row>
    <row r="1130" s="2" customFormat="1" ht="16.5" customHeight="1">
      <c r="A1130" s="38"/>
      <c r="B1130" s="172"/>
      <c r="C1130" s="173" t="s">
        <v>1721</v>
      </c>
      <c r="D1130" s="173" t="s">
        <v>191</v>
      </c>
      <c r="E1130" s="174" t="s">
        <v>1722</v>
      </c>
      <c r="F1130" s="175" t="s">
        <v>788</v>
      </c>
      <c r="G1130" s="176" t="s">
        <v>1</v>
      </c>
      <c r="H1130" s="177">
        <v>0</v>
      </c>
      <c r="I1130" s="178"/>
      <c r="J1130" s="179">
        <f>ROUND(I1130*H1130,2)</f>
        <v>0</v>
      </c>
      <c r="K1130" s="180"/>
      <c r="L1130" s="39"/>
      <c r="M1130" s="181" t="s">
        <v>1</v>
      </c>
      <c r="N1130" s="182" t="s">
        <v>38</v>
      </c>
      <c r="O1130" s="77"/>
      <c r="P1130" s="183">
        <f>O1130*H1130</f>
        <v>0</v>
      </c>
      <c r="Q1130" s="183">
        <v>0</v>
      </c>
      <c r="R1130" s="183">
        <f>Q1130*H1130</f>
        <v>0</v>
      </c>
      <c r="S1130" s="183">
        <v>0</v>
      </c>
      <c r="T1130" s="184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185" t="s">
        <v>233</v>
      </c>
      <c r="AT1130" s="185" t="s">
        <v>191</v>
      </c>
      <c r="AU1130" s="185" t="s">
        <v>82</v>
      </c>
      <c r="AY1130" s="19" t="s">
        <v>189</v>
      </c>
      <c r="BE1130" s="186">
        <f>IF(N1130="základní",J1130,0)</f>
        <v>0</v>
      </c>
      <c r="BF1130" s="186">
        <f>IF(N1130="snížená",J1130,0)</f>
        <v>0</v>
      </c>
      <c r="BG1130" s="186">
        <f>IF(N1130="zákl. přenesená",J1130,0)</f>
        <v>0</v>
      </c>
      <c r="BH1130" s="186">
        <f>IF(N1130="sníž. přenesená",J1130,0)</f>
        <v>0</v>
      </c>
      <c r="BI1130" s="186">
        <f>IF(N1130="nulová",J1130,0)</f>
        <v>0</v>
      </c>
      <c r="BJ1130" s="19" t="s">
        <v>80</v>
      </c>
      <c r="BK1130" s="186">
        <f>ROUND(I1130*H1130,2)</f>
        <v>0</v>
      </c>
      <c r="BL1130" s="19" t="s">
        <v>233</v>
      </c>
      <c r="BM1130" s="185" t="s">
        <v>1723</v>
      </c>
    </row>
    <row r="1131" s="2" customFormat="1" ht="37.8" customHeight="1">
      <c r="A1131" s="38"/>
      <c r="B1131" s="172"/>
      <c r="C1131" s="173" t="s">
        <v>1045</v>
      </c>
      <c r="D1131" s="173" t="s">
        <v>191</v>
      </c>
      <c r="E1131" s="174" t="s">
        <v>1724</v>
      </c>
      <c r="F1131" s="175" t="s">
        <v>1725</v>
      </c>
      <c r="G1131" s="176" t="s">
        <v>553</v>
      </c>
      <c r="H1131" s="177">
        <v>2</v>
      </c>
      <c r="I1131" s="178"/>
      <c r="J1131" s="179">
        <f>ROUND(I1131*H1131,2)</f>
        <v>0</v>
      </c>
      <c r="K1131" s="180"/>
      <c r="L1131" s="39"/>
      <c r="M1131" s="181" t="s">
        <v>1</v>
      </c>
      <c r="N1131" s="182" t="s">
        <v>38</v>
      </c>
      <c r="O1131" s="77"/>
      <c r="P1131" s="183">
        <f>O1131*H1131</f>
        <v>0</v>
      </c>
      <c r="Q1131" s="183">
        <v>0</v>
      </c>
      <c r="R1131" s="183">
        <f>Q1131*H1131</f>
        <v>0</v>
      </c>
      <c r="S1131" s="183">
        <v>0</v>
      </c>
      <c r="T1131" s="184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185" t="s">
        <v>233</v>
      </c>
      <c r="AT1131" s="185" t="s">
        <v>191</v>
      </c>
      <c r="AU1131" s="185" t="s">
        <v>82</v>
      </c>
      <c r="AY1131" s="19" t="s">
        <v>189</v>
      </c>
      <c r="BE1131" s="186">
        <f>IF(N1131="základní",J1131,0)</f>
        <v>0</v>
      </c>
      <c r="BF1131" s="186">
        <f>IF(N1131="snížená",J1131,0)</f>
        <v>0</v>
      </c>
      <c r="BG1131" s="186">
        <f>IF(N1131="zákl. přenesená",J1131,0)</f>
        <v>0</v>
      </c>
      <c r="BH1131" s="186">
        <f>IF(N1131="sníž. přenesená",J1131,0)</f>
        <v>0</v>
      </c>
      <c r="BI1131" s="186">
        <f>IF(N1131="nulová",J1131,0)</f>
        <v>0</v>
      </c>
      <c r="BJ1131" s="19" t="s">
        <v>80</v>
      </c>
      <c r="BK1131" s="186">
        <f>ROUND(I1131*H1131,2)</f>
        <v>0</v>
      </c>
      <c r="BL1131" s="19" t="s">
        <v>233</v>
      </c>
      <c r="BM1131" s="185" t="s">
        <v>1726</v>
      </c>
    </row>
    <row r="1132" s="2" customFormat="1" ht="37.8" customHeight="1">
      <c r="A1132" s="38"/>
      <c r="B1132" s="172"/>
      <c r="C1132" s="173" t="s">
        <v>1727</v>
      </c>
      <c r="D1132" s="173" t="s">
        <v>191</v>
      </c>
      <c r="E1132" s="174" t="s">
        <v>1728</v>
      </c>
      <c r="F1132" s="175" t="s">
        <v>1729</v>
      </c>
      <c r="G1132" s="176" t="s">
        <v>553</v>
      </c>
      <c r="H1132" s="177">
        <v>1</v>
      </c>
      <c r="I1132" s="178"/>
      <c r="J1132" s="179">
        <f>ROUND(I1132*H1132,2)</f>
        <v>0</v>
      </c>
      <c r="K1132" s="180"/>
      <c r="L1132" s="39"/>
      <c r="M1132" s="181" t="s">
        <v>1</v>
      </c>
      <c r="N1132" s="182" t="s">
        <v>38</v>
      </c>
      <c r="O1132" s="77"/>
      <c r="P1132" s="183">
        <f>O1132*H1132</f>
        <v>0</v>
      </c>
      <c r="Q1132" s="183">
        <v>0</v>
      </c>
      <c r="R1132" s="183">
        <f>Q1132*H1132</f>
        <v>0</v>
      </c>
      <c r="S1132" s="183">
        <v>0</v>
      </c>
      <c r="T1132" s="184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185" t="s">
        <v>233</v>
      </c>
      <c r="AT1132" s="185" t="s">
        <v>191</v>
      </c>
      <c r="AU1132" s="185" t="s">
        <v>82</v>
      </c>
      <c r="AY1132" s="19" t="s">
        <v>189</v>
      </c>
      <c r="BE1132" s="186">
        <f>IF(N1132="základní",J1132,0)</f>
        <v>0</v>
      </c>
      <c r="BF1132" s="186">
        <f>IF(N1132="snížená",J1132,0)</f>
        <v>0</v>
      </c>
      <c r="BG1132" s="186">
        <f>IF(N1132="zákl. přenesená",J1132,0)</f>
        <v>0</v>
      </c>
      <c r="BH1132" s="186">
        <f>IF(N1132="sníž. přenesená",J1132,0)</f>
        <v>0</v>
      </c>
      <c r="BI1132" s="186">
        <f>IF(N1132="nulová",J1132,0)</f>
        <v>0</v>
      </c>
      <c r="BJ1132" s="19" t="s">
        <v>80</v>
      </c>
      <c r="BK1132" s="186">
        <f>ROUND(I1132*H1132,2)</f>
        <v>0</v>
      </c>
      <c r="BL1132" s="19" t="s">
        <v>233</v>
      </c>
      <c r="BM1132" s="185" t="s">
        <v>1730</v>
      </c>
    </row>
    <row r="1133" s="2" customFormat="1" ht="37.8" customHeight="1">
      <c r="A1133" s="38"/>
      <c r="B1133" s="172"/>
      <c r="C1133" s="173" t="s">
        <v>1050</v>
      </c>
      <c r="D1133" s="173" t="s">
        <v>191</v>
      </c>
      <c r="E1133" s="174" t="s">
        <v>1731</v>
      </c>
      <c r="F1133" s="175" t="s">
        <v>1732</v>
      </c>
      <c r="G1133" s="176" t="s">
        <v>553</v>
      </c>
      <c r="H1133" s="177">
        <v>23</v>
      </c>
      <c r="I1133" s="178"/>
      <c r="J1133" s="179">
        <f>ROUND(I1133*H1133,2)</f>
        <v>0</v>
      </c>
      <c r="K1133" s="180"/>
      <c r="L1133" s="39"/>
      <c r="M1133" s="181" t="s">
        <v>1</v>
      </c>
      <c r="N1133" s="182" t="s">
        <v>38</v>
      </c>
      <c r="O1133" s="77"/>
      <c r="P1133" s="183">
        <f>O1133*H1133</f>
        <v>0</v>
      </c>
      <c r="Q1133" s="183">
        <v>0</v>
      </c>
      <c r="R1133" s="183">
        <f>Q1133*H1133</f>
        <v>0</v>
      </c>
      <c r="S1133" s="183">
        <v>0</v>
      </c>
      <c r="T1133" s="184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185" t="s">
        <v>233</v>
      </c>
      <c r="AT1133" s="185" t="s">
        <v>191</v>
      </c>
      <c r="AU1133" s="185" t="s">
        <v>82</v>
      </c>
      <c r="AY1133" s="19" t="s">
        <v>189</v>
      </c>
      <c r="BE1133" s="186">
        <f>IF(N1133="základní",J1133,0)</f>
        <v>0</v>
      </c>
      <c r="BF1133" s="186">
        <f>IF(N1133="snížená",J1133,0)</f>
        <v>0</v>
      </c>
      <c r="BG1133" s="186">
        <f>IF(N1133="zákl. přenesená",J1133,0)</f>
        <v>0</v>
      </c>
      <c r="BH1133" s="186">
        <f>IF(N1133="sníž. přenesená",J1133,0)</f>
        <v>0</v>
      </c>
      <c r="BI1133" s="186">
        <f>IF(N1133="nulová",J1133,0)</f>
        <v>0</v>
      </c>
      <c r="BJ1133" s="19" t="s">
        <v>80</v>
      </c>
      <c r="BK1133" s="186">
        <f>ROUND(I1133*H1133,2)</f>
        <v>0</v>
      </c>
      <c r="BL1133" s="19" t="s">
        <v>233</v>
      </c>
      <c r="BM1133" s="185" t="s">
        <v>1733</v>
      </c>
    </row>
    <row r="1134" s="2" customFormat="1" ht="33" customHeight="1">
      <c r="A1134" s="38"/>
      <c r="B1134" s="172"/>
      <c r="C1134" s="173" t="s">
        <v>1734</v>
      </c>
      <c r="D1134" s="173" t="s">
        <v>191</v>
      </c>
      <c r="E1134" s="174" t="s">
        <v>1735</v>
      </c>
      <c r="F1134" s="175" t="s">
        <v>1736</v>
      </c>
      <c r="G1134" s="176" t="s">
        <v>553</v>
      </c>
      <c r="H1134" s="177">
        <v>8</v>
      </c>
      <c r="I1134" s="178"/>
      <c r="J1134" s="179">
        <f>ROUND(I1134*H1134,2)</f>
        <v>0</v>
      </c>
      <c r="K1134" s="180"/>
      <c r="L1134" s="39"/>
      <c r="M1134" s="181" t="s">
        <v>1</v>
      </c>
      <c r="N1134" s="182" t="s">
        <v>38</v>
      </c>
      <c r="O1134" s="77"/>
      <c r="P1134" s="183">
        <f>O1134*H1134</f>
        <v>0</v>
      </c>
      <c r="Q1134" s="183">
        <v>0</v>
      </c>
      <c r="R1134" s="183">
        <f>Q1134*H1134</f>
        <v>0</v>
      </c>
      <c r="S1134" s="183">
        <v>0</v>
      </c>
      <c r="T1134" s="184">
        <f>S1134*H1134</f>
        <v>0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185" t="s">
        <v>233</v>
      </c>
      <c r="AT1134" s="185" t="s">
        <v>191</v>
      </c>
      <c r="AU1134" s="185" t="s">
        <v>82</v>
      </c>
      <c r="AY1134" s="19" t="s">
        <v>189</v>
      </c>
      <c r="BE1134" s="186">
        <f>IF(N1134="základní",J1134,0)</f>
        <v>0</v>
      </c>
      <c r="BF1134" s="186">
        <f>IF(N1134="snížená",J1134,0)</f>
        <v>0</v>
      </c>
      <c r="BG1134" s="186">
        <f>IF(N1134="zákl. přenesená",J1134,0)</f>
        <v>0</v>
      </c>
      <c r="BH1134" s="186">
        <f>IF(N1134="sníž. přenesená",J1134,0)</f>
        <v>0</v>
      </c>
      <c r="BI1134" s="186">
        <f>IF(N1134="nulová",J1134,0)</f>
        <v>0</v>
      </c>
      <c r="BJ1134" s="19" t="s">
        <v>80</v>
      </c>
      <c r="BK1134" s="186">
        <f>ROUND(I1134*H1134,2)</f>
        <v>0</v>
      </c>
      <c r="BL1134" s="19" t="s">
        <v>233</v>
      </c>
      <c r="BM1134" s="185" t="s">
        <v>1737</v>
      </c>
    </row>
    <row r="1135" s="2" customFormat="1" ht="33" customHeight="1">
      <c r="A1135" s="38"/>
      <c r="B1135" s="172"/>
      <c r="C1135" s="173" t="s">
        <v>1057</v>
      </c>
      <c r="D1135" s="173" t="s">
        <v>191</v>
      </c>
      <c r="E1135" s="174" t="s">
        <v>1738</v>
      </c>
      <c r="F1135" s="175" t="s">
        <v>1739</v>
      </c>
      <c r="G1135" s="176" t="s">
        <v>553</v>
      </c>
      <c r="H1135" s="177">
        <v>2</v>
      </c>
      <c r="I1135" s="178"/>
      <c r="J1135" s="179">
        <f>ROUND(I1135*H1135,2)</f>
        <v>0</v>
      </c>
      <c r="K1135" s="180"/>
      <c r="L1135" s="39"/>
      <c r="M1135" s="181" t="s">
        <v>1</v>
      </c>
      <c r="N1135" s="182" t="s">
        <v>38</v>
      </c>
      <c r="O1135" s="77"/>
      <c r="P1135" s="183">
        <f>O1135*H1135</f>
        <v>0</v>
      </c>
      <c r="Q1135" s="183">
        <v>0</v>
      </c>
      <c r="R1135" s="183">
        <f>Q1135*H1135</f>
        <v>0</v>
      </c>
      <c r="S1135" s="183">
        <v>0</v>
      </c>
      <c r="T1135" s="184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185" t="s">
        <v>233</v>
      </c>
      <c r="AT1135" s="185" t="s">
        <v>191</v>
      </c>
      <c r="AU1135" s="185" t="s">
        <v>82</v>
      </c>
      <c r="AY1135" s="19" t="s">
        <v>189</v>
      </c>
      <c r="BE1135" s="186">
        <f>IF(N1135="základní",J1135,0)</f>
        <v>0</v>
      </c>
      <c r="BF1135" s="186">
        <f>IF(N1135="snížená",J1135,0)</f>
        <v>0</v>
      </c>
      <c r="BG1135" s="186">
        <f>IF(N1135="zákl. přenesená",J1135,0)</f>
        <v>0</v>
      </c>
      <c r="BH1135" s="186">
        <f>IF(N1135="sníž. přenesená",J1135,0)</f>
        <v>0</v>
      </c>
      <c r="BI1135" s="186">
        <f>IF(N1135="nulová",J1135,0)</f>
        <v>0</v>
      </c>
      <c r="BJ1135" s="19" t="s">
        <v>80</v>
      </c>
      <c r="BK1135" s="186">
        <f>ROUND(I1135*H1135,2)</f>
        <v>0</v>
      </c>
      <c r="BL1135" s="19" t="s">
        <v>233</v>
      </c>
      <c r="BM1135" s="185" t="s">
        <v>1740</v>
      </c>
    </row>
    <row r="1136" s="2" customFormat="1" ht="33" customHeight="1">
      <c r="A1136" s="38"/>
      <c r="B1136" s="172"/>
      <c r="C1136" s="173" t="s">
        <v>1741</v>
      </c>
      <c r="D1136" s="173" t="s">
        <v>191</v>
      </c>
      <c r="E1136" s="174" t="s">
        <v>1742</v>
      </c>
      <c r="F1136" s="175" t="s">
        <v>1743</v>
      </c>
      <c r="G1136" s="176" t="s">
        <v>553</v>
      </c>
      <c r="H1136" s="177">
        <v>10</v>
      </c>
      <c r="I1136" s="178"/>
      <c r="J1136" s="179">
        <f>ROUND(I1136*H1136,2)</f>
        <v>0</v>
      </c>
      <c r="K1136" s="180"/>
      <c r="L1136" s="39"/>
      <c r="M1136" s="181" t="s">
        <v>1</v>
      </c>
      <c r="N1136" s="182" t="s">
        <v>38</v>
      </c>
      <c r="O1136" s="77"/>
      <c r="P1136" s="183">
        <f>O1136*H1136</f>
        <v>0</v>
      </c>
      <c r="Q1136" s="183">
        <v>0</v>
      </c>
      <c r="R1136" s="183">
        <f>Q1136*H1136</f>
        <v>0</v>
      </c>
      <c r="S1136" s="183">
        <v>0</v>
      </c>
      <c r="T1136" s="184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185" t="s">
        <v>233</v>
      </c>
      <c r="AT1136" s="185" t="s">
        <v>191</v>
      </c>
      <c r="AU1136" s="185" t="s">
        <v>82</v>
      </c>
      <c r="AY1136" s="19" t="s">
        <v>189</v>
      </c>
      <c r="BE1136" s="186">
        <f>IF(N1136="základní",J1136,0)</f>
        <v>0</v>
      </c>
      <c r="BF1136" s="186">
        <f>IF(N1136="snížená",J1136,0)</f>
        <v>0</v>
      </c>
      <c r="BG1136" s="186">
        <f>IF(N1136="zákl. přenesená",J1136,0)</f>
        <v>0</v>
      </c>
      <c r="BH1136" s="186">
        <f>IF(N1136="sníž. přenesená",J1136,0)</f>
        <v>0</v>
      </c>
      <c r="BI1136" s="186">
        <f>IF(N1136="nulová",J1136,0)</f>
        <v>0</v>
      </c>
      <c r="BJ1136" s="19" t="s">
        <v>80</v>
      </c>
      <c r="BK1136" s="186">
        <f>ROUND(I1136*H1136,2)</f>
        <v>0</v>
      </c>
      <c r="BL1136" s="19" t="s">
        <v>233</v>
      </c>
      <c r="BM1136" s="185" t="s">
        <v>1744</v>
      </c>
    </row>
    <row r="1137" s="2" customFormat="1" ht="33" customHeight="1">
      <c r="A1137" s="38"/>
      <c r="B1137" s="172"/>
      <c r="C1137" s="173" t="s">
        <v>1063</v>
      </c>
      <c r="D1137" s="173" t="s">
        <v>191</v>
      </c>
      <c r="E1137" s="174" t="s">
        <v>1745</v>
      </c>
      <c r="F1137" s="175" t="s">
        <v>1746</v>
      </c>
      <c r="G1137" s="176" t="s">
        <v>553</v>
      </c>
      <c r="H1137" s="177">
        <v>2</v>
      </c>
      <c r="I1137" s="178"/>
      <c r="J1137" s="179">
        <f>ROUND(I1137*H1137,2)</f>
        <v>0</v>
      </c>
      <c r="K1137" s="180"/>
      <c r="L1137" s="39"/>
      <c r="M1137" s="181" t="s">
        <v>1</v>
      </c>
      <c r="N1137" s="182" t="s">
        <v>38</v>
      </c>
      <c r="O1137" s="77"/>
      <c r="P1137" s="183">
        <f>O1137*H1137</f>
        <v>0</v>
      </c>
      <c r="Q1137" s="183">
        <v>0</v>
      </c>
      <c r="R1137" s="183">
        <f>Q1137*H1137</f>
        <v>0</v>
      </c>
      <c r="S1137" s="183">
        <v>0</v>
      </c>
      <c r="T1137" s="184">
        <f>S1137*H1137</f>
        <v>0</v>
      </c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R1137" s="185" t="s">
        <v>233</v>
      </c>
      <c r="AT1137" s="185" t="s">
        <v>191</v>
      </c>
      <c r="AU1137" s="185" t="s">
        <v>82</v>
      </c>
      <c r="AY1137" s="19" t="s">
        <v>189</v>
      </c>
      <c r="BE1137" s="186">
        <f>IF(N1137="základní",J1137,0)</f>
        <v>0</v>
      </c>
      <c r="BF1137" s="186">
        <f>IF(N1137="snížená",J1137,0)</f>
        <v>0</v>
      </c>
      <c r="BG1137" s="186">
        <f>IF(N1137="zákl. přenesená",J1137,0)</f>
        <v>0</v>
      </c>
      <c r="BH1137" s="186">
        <f>IF(N1137="sníž. přenesená",J1137,0)</f>
        <v>0</v>
      </c>
      <c r="BI1137" s="186">
        <f>IF(N1137="nulová",J1137,0)</f>
        <v>0</v>
      </c>
      <c r="BJ1137" s="19" t="s">
        <v>80</v>
      </c>
      <c r="BK1137" s="186">
        <f>ROUND(I1137*H1137,2)</f>
        <v>0</v>
      </c>
      <c r="BL1137" s="19" t="s">
        <v>233</v>
      </c>
      <c r="BM1137" s="185" t="s">
        <v>1747</v>
      </c>
    </row>
    <row r="1138" s="2" customFormat="1" ht="49.05" customHeight="1">
      <c r="A1138" s="38"/>
      <c r="B1138" s="172"/>
      <c r="C1138" s="173" t="s">
        <v>1748</v>
      </c>
      <c r="D1138" s="173" t="s">
        <v>191</v>
      </c>
      <c r="E1138" s="174" t="s">
        <v>1749</v>
      </c>
      <c r="F1138" s="175" t="s">
        <v>1750</v>
      </c>
      <c r="G1138" s="176" t="s">
        <v>1062</v>
      </c>
      <c r="H1138" s="230"/>
      <c r="I1138" s="178"/>
      <c r="J1138" s="179">
        <f>ROUND(I1138*H1138,2)</f>
        <v>0</v>
      </c>
      <c r="K1138" s="180"/>
      <c r="L1138" s="39"/>
      <c r="M1138" s="181" t="s">
        <v>1</v>
      </c>
      <c r="N1138" s="182" t="s">
        <v>38</v>
      </c>
      <c r="O1138" s="77"/>
      <c r="P1138" s="183">
        <f>O1138*H1138</f>
        <v>0</v>
      </c>
      <c r="Q1138" s="183">
        <v>0</v>
      </c>
      <c r="R1138" s="183">
        <f>Q1138*H1138</f>
        <v>0</v>
      </c>
      <c r="S1138" s="183">
        <v>0</v>
      </c>
      <c r="T1138" s="184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185" t="s">
        <v>233</v>
      </c>
      <c r="AT1138" s="185" t="s">
        <v>191</v>
      </c>
      <c r="AU1138" s="185" t="s">
        <v>82</v>
      </c>
      <c r="AY1138" s="19" t="s">
        <v>189</v>
      </c>
      <c r="BE1138" s="186">
        <f>IF(N1138="základní",J1138,0)</f>
        <v>0</v>
      </c>
      <c r="BF1138" s="186">
        <f>IF(N1138="snížená",J1138,0)</f>
        <v>0</v>
      </c>
      <c r="BG1138" s="186">
        <f>IF(N1138="zákl. přenesená",J1138,0)</f>
        <v>0</v>
      </c>
      <c r="BH1138" s="186">
        <f>IF(N1138="sníž. přenesená",J1138,0)</f>
        <v>0</v>
      </c>
      <c r="BI1138" s="186">
        <f>IF(N1138="nulová",J1138,0)</f>
        <v>0</v>
      </c>
      <c r="BJ1138" s="19" t="s">
        <v>80</v>
      </c>
      <c r="BK1138" s="186">
        <f>ROUND(I1138*H1138,2)</f>
        <v>0</v>
      </c>
      <c r="BL1138" s="19" t="s">
        <v>233</v>
      </c>
      <c r="BM1138" s="185" t="s">
        <v>1751</v>
      </c>
    </row>
    <row r="1139" s="12" customFormat="1" ht="22.8" customHeight="1">
      <c r="A1139" s="12"/>
      <c r="B1139" s="159"/>
      <c r="C1139" s="12"/>
      <c r="D1139" s="160" t="s">
        <v>72</v>
      </c>
      <c r="E1139" s="170" t="s">
        <v>1752</v>
      </c>
      <c r="F1139" s="170" t="s">
        <v>1753</v>
      </c>
      <c r="G1139" s="12"/>
      <c r="H1139" s="12"/>
      <c r="I1139" s="162"/>
      <c r="J1139" s="171">
        <f>BK1139</f>
        <v>0</v>
      </c>
      <c r="K1139" s="12"/>
      <c r="L1139" s="159"/>
      <c r="M1139" s="164"/>
      <c r="N1139" s="165"/>
      <c r="O1139" s="165"/>
      <c r="P1139" s="166">
        <f>SUM(P1140:P1187)</f>
        <v>0</v>
      </c>
      <c r="Q1139" s="165"/>
      <c r="R1139" s="166">
        <f>SUM(R1140:R1187)</f>
        <v>0</v>
      </c>
      <c r="S1139" s="165"/>
      <c r="T1139" s="167">
        <f>SUM(T1140:T1187)</f>
        <v>0</v>
      </c>
      <c r="U1139" s="12"/>
      <c r="V1139" s="12"/>
      <c r="W1139" s="12"/>
      <c r="X1139" s="12"/>
      <c r="Y1139" s="12"/>
      <c r="Z1139" s="12"/>
      <c r="AA1139" s="12"/>
      <c r="AB1139" s="12"/>
      <c r="AC1139" s="12"/>
      <c r="AD1139" s="12"/>
      <c r="AE1139" s="12"/>
      <c r="AR1139" s="160" t="s">
        <v>82</v>
      </c>
      <c r="AT1139" s="168" t="s">
        <v>72</v>
      </c>
      <c r="AU1139" s="168" t="s">
        <v>80</v>
      </c>
      <c r="AY1139" s="160" t="s">
        <v>189</v>
      </c>
      <c r="BK1139" s="169">
        <f>SUM(BK1140:BK1187)</f>
        <v>0</v>
      </c>
    </row>
    <row r="1140" s="2" customFormat="1" ht="44.25" customHeight="1">
      <c r="A1140" s="38"/>
      <c r="B1140" s="172"/>
      <c r="C1140" s="173" t="s">
        <v>1068</v>
      </c>
      <c r="D1140" s="173" t="s">
        <v>191</v>
      </c>
      <c r="E1140" s="174" t="s">
        <v>1754</v>
      </c>
      <c r="F1140" s="175" t="s">
        <v>1755</v>
      </c>
      <c r="G1140" s="176" t="s">
        <v>553</v>
      </c>
      <c r="H1140" s="177">
        <v>5</v>
      </c>
      <c r="I1140" s="178"/>
      <c r="J1140" s="179">
        <f>ROUND(I1140*H1140,2)</f>
        <v>0</v>
      </c>
      <c r="K1140" s="180"/>
      <c r="L1140" s="39"/>
      <c r="M1140" s="181" t="s">
        <v>1</v>
      </c>
      <c r="N1140" s="182" t="s">
        <v>38</v>
      </c>
      <c r="O1140" s="77"/>
      <c r="P1140" s="183">
        <f>O1140*H1140</f>
        <v>0</v>
      </c>
      <c r="Q1140" s="183">
        <v>0</v>
      </c>
      <c r="R1140" s="183">
        <f>Q1140*H1140</f>
        <v>0</v>
      </c>
      <c r="S1140" s="183">
        <v>0</v>
      </c>
      <c r="T1140" s="184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185" t="s">
        <v>233</v>
      </c>
      <c r="AT1140" s="185" t="s">
        <v>191</v>
      </c>
      <c r="AU1140" s="185" t="s">
        <v>82</v>
      </c>
      <c r="AY1140" s="19" t="s">
        <v>189</v>
      </c>
      <c r="BE1140" s="186">
        <f>IF(N1140="základní",J1140,0)</f>
        <v>0</v>
      </c>
      <c r="BF1140" s="186">
        <f>IF(N1140="snížená",J1140,0)</f>
        <v>0</v>
      </c>
      <c r="BG1140" s="186">
        <f>IF(N1140="zákl. přenesená",J1140,0)</f>
        <v>0</v>
      </c>
      <c r="BH1140" s="186">
        <f>IF(N1140="sníž. přenesená",J1140,0)</f>
        <v>0</v>
      </c>
      <c r="BI1140" s="186">
        <f>IF(N1140="nulová",J1140,0)</f>
        <v>0</v>
      </c>
      <c r="BJ1140" s="19" t="s">
        <v>80</v>
      </c>
      <c r="BK1140" s="186">
        <f>ROUND(I1140*H1140,2)</f>
        <v>0</v>
      </c>
      <c r="BL1140" s="19" t="s">
        <v>233</v>
      </c>
      <c r="BM1140" s="185" t="s">
        <v>1756</v>
      </c>
    </row>
    <row r="1141" s="2" customFormat="1" ht="44.25" customHeight="1">
      <c r="A1141" s="38"/>
      <c r="B1141" s="172"/>
      <c r="C1141" s="173" t="s">
        <v>1757</v>
      </c>
      <c r="D1141" s="173" t="s">
        <v>191</v>
      </c>
      <c r="E1141" s="174" t="s">
        <v>1758</v>
      </c>
      <c r="F1141" s="175" t="s">
        <v>1759</v>
      </c>
      <c r="G1141" s="176" t="s">
        <v>553</v>
      </c>
      <c r="H1141" s="177">
        <v>5</v>
      </c>
      <c r="I1141" s="178"/>
      <c r="J1141" s="179">
        <f>ROUND(I1141*H1141,2)</f>
        <v>0</v>
      </c>
      <c r="K1141" s="180"/>
      <c r="L1141" s="39"/>
      <c r="M1141" s="181" t="s">
        <v>1</v>
      </c>
      <c r="N1141" s="182" t="s">
        <v>38</v>
      </c>
      <c r="O1141" s="77"/>
      <c r="P1141" s="183">
        <f>O1141*H1141</f>
        <v>0</v>
      </c>
      <c r="Q1141" s="183">
        <v>0</v>
      </c>
      <c r="R1141" s="183">
        <f>Q1141*H1141</f>
        <v>0</v>
      </c>
      <c r="S1141" s="183">
        <v>0</v>
      </c>
      <c r="T1141" s="184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185" t="s">
        <v>233</v>
      </c>
      <c r="AT1141" s="185" t="s">
        <v>191</v>
      </c>
      <c r="AU1141" s="185" t="s">
        <v>82</v>
      </c>
      <c r="AY1141" s="19" t="s">
        <v>189</v>
      </c>
      <c r="BE1141" s="186">
        <f>IF(N1141="základní",J1141,0)</f>
        <v>0</v>
      </c>
      <c r="BF1141" s="186">
        <f>IF(N1141="snížená",J1141,0)</f>
        <v>0</v>
      </c>
      <c r="BG1141" s="186">
        <f>IF(N1141="zákl. přenesená",J1141,0)</f>
        <v>0</v>
      </c>
      <c r="BH1141" s="186">
        <f>IF(N1141="sníž. přenesená",J1141,0)</f>
        <v>0</v>
      </c>
      <c r="BI1141" s="186">
        <f>IF(N1141="nulová",J1141,0)</f>
        <v>0</v>
      </c>
      <c r="BJ1141" s="19" t="s">
        <v>80</v>
      </c>
      <c r="BK1141" s="186">
        <f>ROUND(I1141*H1141,2)</f>
        <v>0</v>
      </c>
      <c r="BL1141" s="19" t="s">
        <v>233</v>
      </c>
      <c r="BM1141" s="185" t="s">
        <v>1760</v>
      </c>
    </row>
    <row r="1142" s="2" customFormat="1" ht="37.8" customHeight="1">
      <c r="A1142" s="38"/>
      <c r="B1142" s="172"/>
      <c r="C1142" s="173" t="s">
        <v>1073</v>
      </c>
      <c r="D1142" s="173" t="s">
        <v>191</v>
      </c>
      <c r="E1142" s="174" t="s">
        <v>1761</v>
      </c>
      <c r="F1142" s="175" t="s">
        <v>1762</v>
      </c>
      <c r="G1142" s="176" t="s">
        <v>553</v>
      </c>
      <c r="H1142" s="177">
        <v>18</v>
      </c>
      <c r="I1142" s="178"/>
      <c r="J1142" s="179">
        <f>ROUND(I1142*H1142,2)</f>
        <v>0</v>
      </c>
      <c r="K1142" s="180"/>
      <c r="L1142" s="39"/>
      <c r="M1142" s="181" t="s">
        <v>1</v>
      </c>
      <c r="N1142" s="182" t="s">
        <v>38</v>
      </c>
      <c r="O1142" s="77"/>
      <c r="P1142" s="183">
        <f>O1142*H1142</f>
        <v>0</v>
      </c>
      <c r="Q1142" s="183">
        <v>0</v>
      </c>
      <c r="R1142" s="183">
        <f>Q1142*H1142</f>
        <v>0</v>
      </c>
      <c r="S1142" s="183">
        <v>0</v>
      </c>
      <c r="T1142" s="184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185" t="s">
        <v>233</v>
      </c>
      <c r="AT1142" s="185" t="s">
        <v>191</v>
      </c>
      <c r="AU1142" s="185" t="s">
        <v>82</v>
      </c>
      <c r="AY1142" s="19" t="s">
        <v>189</v>
      </c>
      <c r="BE1142" s="186">
        <f>IF(N1142="základní",J1142,0)</f>
        <v>0</v>
      </c>
      <c r="BF1142" s="186">
        <f>IF(N1142="snížená",J1142,0)</f>
        <v>0</v>
      </c>
      <c r="BG1142" s="186">
        <f>IF(N1142="zákl. přenesená",J1142,0)</f>
        <v>0</v>
      </c>
      <c r="BH1142" s="186">
        <f>IF(N1142="sníž. přenesená",J1142,0)</f>
        <v>0</v>
      </c>
      <c r="BI1142" s="186">
        <f>IF(N1142="nulová",J1142,0)</f>
        <v>0</v>
      </c>
      <c r="BJ1142" s="19" t="s">
        <v>80</v>
      </c>
      <c r="BK1142" s="186">
        <f>ROUND(I1142*H1142,2)</f>
        <v>0</v>
      </c>
      <c r="BL1142" s="19" t="s">
        <v>233</v>
      </c>
      <c r="BM1142" s="185" t="s">
        <v>1763</v>
      </c>
    </row>
    <row r="1143" s="2" customFormat="1" ht="37.8" customHeight="1">
      <c r="A1143" s="38"/>
      <c r="B1143" s="172"/>
      <c r="C1143" s="173" t="s">
        <v>1764</v>
      </c>
      <c r="D1143" s="173" t="s">
        <v>191</v>
      </c>
      <c r="E1143" s="174" t="s">
        <v>1765</v>
      </c>
      <c r="F1143" s="175" t="s">
        <v>1766</v>
      </c>
      <c r="G1143" s="176" t="s">
        <v>553</v>
      </c>
      <c r="H1143" s="177">
        <v>4</v>
      </c>
      <c r="I1143" s="178"/>
      <c r="J1143" s="179">
        <f>ROUND(I1143*H1143,2)</f>
        <v>0</v>
      </c>
      <c r="K1143" s="180"/>
      <c r="L1143" s="39"/>
      <c r="M1143" s="181" t="s">
        <v>1</v>
      </c>
      <c r="N1143" s="182" t="s">
        <v>38</v>
      </c>
      <c r="O1143" s="77"/>
      <c r="P1143" s="183">
        <f>O1143*H1143</f>
        <v>0</v>
      </c>
      <c r="Q1143" s="183">
        <v>0</v>
      </c>
      <c r="R1143" s="183">
        <f>Q1143*H1143</f>
        <v>0</v>
      </c>
      <c r="S1143" s="183">
        <v>0</v>
      </c>
      <c r="T1143" s="184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185" t="s">
        <v>233</v>
      </c>
      <c r="AT1143" s="185" t="s">
        <v>191</v>
      </c>
      <c r="AU1143" s="185" t="s">
        <v>82</v>
      </c>
      <c r="AY1143" s="19" t="s">
        <v>189</v>
      </c>
      <c r="BE1143" s="186">
        <f>IF(N1143="základní",J1143,0)</f>
        <v>0</v>
      </c>
      <c r="BF1143" s="186">
        <f>IF(N1143="snížená",J1143,0)</f>
        <v>0</v>
      </c>
      <c r="BG1143" s="186">
        <f>IF(N1143="zákl. přenesená",J1143,0)</f>
        <v>0</v>
      </c>
      <c r="BH1143" s="186">
        <f>IF(N1143="sníž. přenesená",J1143,0)</f>
        <v>0</v>
      </c>
      <c r="BI1143" s="186">
        <f>IF(N1143="nulová",J1143,0)</f>
        <v>0</v>
      </c>
      <c r="BJ1143" s="19" t="s">
        <v>80</v>
      </c>
      <c r="BK1143" s="186">
        <f>ROUND(I1143*H1143,2)</f>
        <v>0</v>
      </c>
      <c r="BL1143" s="19" t="s">
        <v>233</v>
      </c>
      <c r="BM1143" s="185" t="s">
        <v>1767</v>
      </c>
    </row>
    <row r="1144" s="2" customFormat="1" ht="37.8" customHeight="1">
      <c r="A1144" s="38"/>
      <c r="B1144" s="172"/>
      <c r="C1144" s="173" t="s">
        <v>1077</v>
      </c>
      <c r="D1144" s="173" t="s">
        <v>191</v>
      </c>
      <c r="E1144" s="174" t="s">
        <v>1768</v>
      </c>
      <c r="F1144" s="175" t="s">
        <v>1769</v>
      </c>
      <c r="G1144" s="176" t="s">
        <v>553</v>
      </c>
      <c r="H1144" s="177">
        <v>1</v>
      </c>
      <c r="I1144" s="178"/>
      <c r="J1144" s="179">
        <f>ROUND(I1144*H1144,2)</f>
        <v>0</v>
      </c>
      <c r="K1144" s="180"/>
      <c r="L1144" s="39"/>
      <c r="M1144" s="181" t="s">
        <v>1</v>
      </c>
      <c r="N1144" s="182" t="s">
        <v>38</v>
      </c>
      <c r="O1144" s="77"/>
      <c r="P1144" s="183">
        <f>O1144*H1144</f>
        <v>0</v>
      </c>
      <c r="Q1144" s="183">
        <v>0</v>
      </c>
      <c r="R1144" s="183">
        <f>Q1144*H1144</f>
        <v>0</v>
      </c>
      <c r="S1144" s="183">
        <v>0</v>
      </c>
      <c r="T1144" s="184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185" t="s">
        <v>233</v>
      </c>
      <c r="AT1144" s="185" t="s">
        <v>191</v>
      </c>
      <c r="AU1144" s="185" t="s">
        <v>82</v>
      </c>
      <c r="AY1144" s="19" t="s">
        <v>189</v>
      </c>
      <c r="BE1144" s="186">
        <f>IF(N1144="základní",J1144,0)</f>
        <v>0</v>
      </c>
      <c r="BF1144" s="186">
        <f>IF(N1144="snížená",J1144,0)</f>
        <v>0</v>
      </c>
      <c r="BG1144" s="186">
        <f>IF(N1144="zákl. přenesená",J1144,0)</f>
        <v>0</v>
      </c>
      <c r="BH1144" s="186">
        <f>IF(N1144="sníž. přenesená",J1144,0)</f>
        <v>0</v>
      </c>
      <c r="BI1144" s="186">
        <f>IF(N1144="nulová",J1144,0)</f>
        <v>0</v>
      </c>
      <c r="BJ1144" s="19" t="s">
        <v>80</v>
      </c>
      <c r="BK1144" s="186">
        <f>ROUND(I1144*H1144,2)</f>
        <v>0</v>
      </c>
      <c r="BL1144" s="19" t="s">
        <v>233</v>
      </c>
      <c r="BM1144" s="185" t="s">
        <v>1770</v>
      </c>
    </row>
    <row r="1145" s="2" customFormat="1" ht="37.8" customHeight="1">
      <c r="A1145" s="38"/>
      <c r="B1145" s="172"/>
      <c r="C1145" s="173" t="s">
        <v>1771</v>
      </c>
      <c r="D1145" s="173" t="s">
        <v>191</v>
      </c>
      <c r="E1145" s="174" t="s">
        <v>1772</v>
      </c>
      <c r="F1145" s="175" t="s">
        <v>1773</v>
      </c>
      <c r="G1145" s="176" t="s">
        <v>553</v>
      </c>
      <c r="H1145" s="177">
        <v>10</v>
      </c>
      <c r="I1145" s="178"/>
      <c r="J1145" s="179">
        <f>ROUND(I1145*H1145,2)</f>
        <v>0</v>
      </c>
      <c r="K1145" s="180"/>
      <c r="L1145" s="39"/>
      <c r="M1145" s="181" t="s">
        <v>1</v>
      </c>
      <c r="N1145" s="182" t="s">
        <v>38</v>
      </c>
      <c r="O1145" s="77"/>
      <c r="P1145" s="183">
        <f>O1145*H1145</f>
        <v>0</v>
      </c>
      <c r="Q1145" s="183">
        <v>0</v>
      </c>
      <c r="R1145" s="183">
        <f>Q1145*H1145</f>
        <v>0</v>
      </c>
      <c r="S1145" s="183">
        <v>0</v>
      </c>
      <c r="T1145" s="184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185" t="s">
        <v>233</v>
      </c>
      <c r="AT1145" s="185" t="s">
        <v>191</v>
      </c>
      <c r="AU1145" s="185" t="s">
        <v>82</v>
      </c>
      <c r="AY1145" s="19" t="s">
        <v>189</v>
      </c>
      <c r="BE1145" s="186">
        <f>IF(N1145="základní",J1145,0)</f>
        <v>0</v>
      </c>
      <c r="BF1145" s="186">
        <f>IF(N1145="snížená",J1145,0)</f>
        <v>0</v>
      </c>
      <c r="BG1145" s="186">
        <f>IF(N1145="zákl. přenesená",J1145,0)</f>
        <v>0</v>
      </c>
      <c r="BH1145" s="186">
        <f>IF(N1145="sníž. přenesená",J1145,0)</f>
        <v>0</v>
      </c>
      <c r="BI1145" s="186">
        <f>IF(N1145="nulová",J1145,0)</f>
        <v>0</v>
      </c>
      <c r="BJ1145" s="19" t="s">
        <v>80</v>
      </c>
      <c r="BK1145" s="186">
        <f>ROUND(I1145*H1145,2)</f>
        <v>0</v>
      </c>
      <c r="BL1145" s="19" t="s">
        <v>233</v>
      </c>
      <c r="BM1145" s="185" t="s">
        <v>1774</v>
      </c>
    </row>
    <row r="1146" s="2" customFormat="1" ht="37.8" customHeight="1">
      <c r="A1146" s="38"/>
      <c r="B1146" s="172"/>
      <c r="C1146" s="173" t="s">
        <v>1081</v>
      </c>
      <c r="D1146" s="173" t="s">
        <v>191</v>
      </c>
      <c r="E1146" s="174" t="s">
        <v>1775</v>
      </c>
      <c r="F1146" s="175" t="s">
        <v>1776</v>
      </c>
      <c r="G1146" s="176" t="s">
        <v>553</v>
      </c>
      <c r="H1146" s="177">
        <v>2</v>
      </c>
      <c r="I1146" s="178"/>
      <c r="J1146" s="179">
        <f>ROUND(I1146*H1146,2)</f>
        <v>0</v>
      </c>
      <c r="K1146" s="180"/>
      <c r="L1146" s="39"/>
      <c r="M1146" s="181" t="s">
        <v>1</v>
      </c>
      <c r="N1146" s="182" t="s">
        <v>38</v>
      </c>
      <c r="O1146" s="77"/>
      <c r="P1146" s="183">
        <f>O1146*H1146</f>
        <v>0</v>
      </c>
      <c r="Q1146" s="183">
        <v>0</v>
      </c>
      <c r="R1146" s="183">
        <f>Q1146*H1146</f>
        <v>0</v>
      </c>
      <c r="S1146" s="183">
        <v>0</v>
      </c>
      <c r="T1146" s="184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185" t="s">
        <v>233</v>
      </c>
      <c r="AT1146" s="185" t="s">
        <v>191</v>
      </c>
      <c r="AU1146" s="185" t="s">
        <v>82</v>
      </c>
      <c r="AY1146" s="19" t="s">
        <v>189</v>
      </c>
      <c r="BE1146" s="186">
        <f>IF(N1146="základní",J1146,0)</f>
        <v>0</v>
      </c>
      <c r="BF1146" s="186">
        <f>IF(N1146="snížená",J1146,0)</f>
        <v>0</v>
      </c>
      <c r="BG1146" s="186">
        <f>IF(N1146="zákl. přenesená",J1146,0)</f>
        <v>0</v>
      </c>
      <c r="BH1146" s="186">
        <f>IF(N1146="sníž. přenesená",J1146,0)</f>
        <v>0</v>
      </c>
      <c r="BI1146" s="186">
        <f>IF(N1146="nulová",J1146,0)</f>
        <v>0</v>
      </c>
      <c r="BJ1146" s="19" t="s">
        <v>80</v>
      </c>
      <c r="BK1146" s="186">
        <f>ROUND(I1146*H1146,2)</f>
        <v>0</v>
      </c>
      <c r="BL1146" s="19" t="s">
        <v>233</v>
      </c>
      <c r="BM1146" s="185" t="s">
        <v>1777</v>
      </c>
    </row>
    <row r="1147" s="2" customFormat="1" ht="37.8" customHeight="1">
      <c r="A1147" s="38"/>
      <c r="B1147" s="172"/>
      <c r="C1147" s="173" t="s">
        <v>1778</v>
      </c>
      <c r="D1147" s="173" t="s">
        <v>191</v>
      </c>
      <c r="E1147" s="174" t="s">
        <v>1779</v>
      </c>
      <c r="F1147" s="175" t="s">
        <v>1780</v>
      </c>
      <c r="G1147" s="176" t="s">
        <v>553</v>
      </c>
      <c r="H1147" s="177">
        <v>2</v>
      </c>
      <c r="I1147" s="178"/>
      <c r="J1147" s="179">
        <f>ROUND(I1147*H1147,2)</f>
        <v>0</v>
      </c>
      <c r="K1147" s="180"/>
      <c r="L1147" s="39"/>
      <c r="M1147" s="181" t="s">
        <v>1</v>
      </c>
      <c r="N1147" s="182" t="s">
        <v>38</v>
      </c>
      <c r="O1147" s="77"/>
      <c r="P1147" s="183">
        <f>O1147*H1147</f>
        <v>0</v>
      </c>
      <c r="Q1147" s="183">
        <v>0</v>
      </c>
      <c r="R1147" s="183">
        <f>Q1147*H1147</f>
        <v>0</v>
      </c>
      <c r="S1147" s="183">
        <v>0</v>
      </c>
      <c r="T1147" s="184">
        <f>S1147*H1147</f>
        <v>0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185" t="s">
        <v>233</v>
      </c>
      <c r="AT1147" s="185" t="s">
        <v>191</v>
      </c>
      <c r="AU1147" s="185" t="s">
        <v>82</v>
      </c>
      <c r="AY1147" s="19" t="s">
        <v>189</v>
      </c>
      <c r="BE1147" s="186">
        <f>IF(N1147="základní",J1147,0)</f>
        <v>0</v>
      </c>
      <c r="BF1147" s="186">
        <f>IF(N1147="snížená",J1147,0)</f>
        <v>0</v>
      </c>
      <c r="BG1147" s="186">
        <f>IF(N1147="zákl. přenesená",J1147,0)</f>
        <v>0</v>
      </c>
      <c r="BH1147" s="186">
        <f>IF(N1147="sníž. přenesená",J1147,0)</f>
        <v>0</v>
      </c>
      <c r="BI1147" s="186">
        <f>IF(N1147="nulová",J1147,0)</f>
        <v>0</v>
      </c>
      <c r="BJ1147" s="19" t="s">
        <v>80</v>
      </c>
      <c r="BK1147" s="186">
        <f>ROUND(I1147*H1147,2)</f>
        <v>0</v>
      </c>
      <c r="BL1147" s="19" t="s">
        <v>233</v>
      </c>
      <c r="BM1147" s="185" t="s">
        <v>1781</v>
      </c>
    </row>
    <row r="1148" s="2" customFormat="1" ht="37.8" customHeight="1">
      <c r="A1148" s="38"/>
      <c r="B1148" s="172"/>
      <c r="C1148" s="173" t="s">
        <v>1085</v>
      </c>
      <c r="D1148" s="173" t="s">
        <v>191</v>
      </c>
      <c r="E1148" s="174" t="s">
        <v>1782</v>
      </c>
      <c r="F1148" s="175" t="s">
        <v>1783</v>
      </c>
      <c r="G1148" s="176" t="s">
        <v>553</v>
      </c>
      <c r="H1148" s="177">
        <v>1</v>
      </c>
      <c r="I1148" s="178"/>
      <c r="J1148" s="179">
        <f>ROUND(I1148*H1148,2)</f>
        <v>0</v>
      </c>
      <c r="K1148" s="180"/>
      <c r="L1148" s="39"/>
      <c r="M1148" s="181" t="s">
        <v>1</v>
      </c>
      <c r="N1148" s="182" t="s">
        <v>38</v>
      </c>
      <c r="O1148" s="77"/>
      <c r="P1148" s="183">
        <f>O1148*H1148</f>
        <v>0</v>
      </c>
      <c r="Q1148" s="183">
        <v>0</v>
      </c>
      <c r="R1148" s="183">
        <f>Q1148*H1148</f>
        <v>0</v>
      </c>
      <c r="S1148" s="183">
        <v>0</v>
      </c>
      <c r="T1148" s="184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185" t="s">
        <v>233</v>
      </c>
      <c r="AT1148" s="185" t="s">
        <v>191</v>
      </c>
      <c r="AU1148" s="185" t="s">
        <v>82</v>
      </c>
      <c r="AY1148" s="19" t="s">
        <v>189</v>
      </c>
      <c r="BE1148" s="186">
        <f>IF(N1148="základní",J1148,0)</f>
        <v>0</v>
      </c>
      <c r="BF1148" s="186">
        <f>IF(N1148="snížená",J1148,0)</f>
        <v>0</v>
      </c>
      <c r="BG1148" s="186">
        <f>IF(N1148="zákl. přenesená",J1148,0)</f>
        <v>0</v>
      </c>
      <c r="BH1148" s="186">
        <f>IF(N1148="sníž. přenesená",J1148,0)</f>
        <v>0</v>
      </c>
      <c r="BI1148" s="186">
        <f>IF(N1148="nulová",J1148,0)</f>
        <v>0</v>
      </c>
      <c r="BJ1148" s="19" t="s">
        <v>80</v>
      </c>
      <c r="BK1148" s="186">
        <f>ROUND(I1148*H1148,2)</f>
        <v>0</v>
      </c>
      <c r="BL1148" s="19" t="s">
        <v>233</v>
      </c>
      <c r="BM1148" s="185" t="s">
        <v>1784</v>
      </c>
    </row>
    <row r="1149" s="2" customFormat="1" ht="37.8" customHeight="1">
      <c r="A1149" s="38"/>
      <c r="B1149" s="172"/>
      <c r="C1149" s="173" t="s">
        <v>1785</v>
      </c>
      <c r="D1149" s="173" t="s">
        <v>191</v>
      </c>
      <c r="E1149" s="174" t="s">
        <v>1786</v>
      </c>
      <c r="F1149" s="175" t="s">
        <v>1787</v>
      </c>
      <c r="G1149" s="176" t="s">
        <v>553</v>
      </c>
      <c r="H1149" s="177">
        <v>3</v>
      </c>
      <c r="I1149" s="178"/>
      <c r="J1149" s="179">
        <f>ROUND(I1149*H1149,2)</f>
        <v>0</v>
      </c>
      <c r="K1149" s="180"/>
      <c r="L1149" s="39"/>
      <c r="M1149" s="181" t="s">
        <v>1</v>
      </c>
      <c r="N1149" s="182" t="s">
        <v>38</v>
      </c>
      <c r="O1149" s="77"/>
      <c r="P1149" s="183">
        <f>O1149*H1149</f>
        <v>0</v>
      </c>
      <c r="Q1149" s="183">
        <v>0</v>
      </c>
      <c r="R1149" s="183">
        <f>Q1149*H1149</f>
        <v>0</v>
      </c>
      <c r="S1149" s="183">
        <v>0</v>
      </c>
      <c r="T1149" s="184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185" t="s">
        <v>233</v>
      </c>
      <c r="AT1149" s="185" t="s">
        <v>191</v>
      </c>
      <c r="AU1149" s="185" t="s">
        <v>82</v>
      </c>
      <c r="AY1149" s="19" t="s">
        <v>189</v>
      </c>
      <c r="BE1149" s="186">
        <f>IF(N1149="základní",J1149,0)</f>
        <v>0</v>
      </c>
      <c r="BF1149" s="186">
        <f>IF(N1149="snížená",J1149,0)</f>
        <v>0</v>
      </c>
      <c r="BG1149" s="186">
        <f>IF(N1149="zákl. přenesená",J1149,0)</f>
        <v>0</v>
      </c>
      <c r="BH1149" s="186">
        <f>IF(N1149="sníž. přenesená",J1149,0)</f>
        <v>0</v>
      </c>
      <c r="BI1149" s="186">
        <f>IF(N1149="nulová",J1149,0)</f>
        <v>0</v>
      </c>
      <c r="BJ1149" s="19" t="s">
        <v>80</v>
      </c>
      <c r="BK1149" s="186">
        <f>ROUND(I1149*H1149,2)</f>
        <v>0</v>
      </c>
      <c r="BL1149" s="19" t="s">
        <v>233</v>
      </c>
      <c r="BM1149" s="185" t="s">
        <v>1788</v>
      </c>
    </row>
    <row r="1150" s="2" customFormat="1" ht="37.8" customHeight="1">
      <c r="A1150" s="38"/>
      <c r="B1150" s="172"/>
      <c r="C1150" s="173" t="s">
        <v>1089</v>
      </c>
      <c r="D1150" s="173" t="s">
        <v>191</v>
      </c>
      <c r="E1150" s="174" t="s">
        <v>1789</v>
      </c>
      <c r="F1150" s="175" t="s">
        <v>1790</v>
      </c>
      <c r="G1150" s="176" t="s">
        <v>553</v>
      </c>
      <c r="H1150" s="177">
        <v>2</v>
      </c>
      <c r="I1150" s="178"/>
      <c r="J1150" s="179">
        <f>ROUND(I1150*H1150,2)</f>
        <v>0</v>
      </c>
      <c r="K1150" s="180"/>
      <c r="L1150" s="39"/>
      <c r="M1150" s="181" t="s">
        <v>1</v>
      </c>
      <c r="N1150" s="182" t="s">
        <v>38</v>
      </c>
      <c r="O1150" s="77"/>
      <c r="P1150" s="183">
        <f>O1150*H1150</f>
        <v>0</v>
      </c>
      <c r="Q1150" s="183">
        <v>0</v>
      </c>
      <c r="R1150" s="183">
        <f>Q1150*H1150</f>
        <v>0</v>
      </c>
      <c r="S1150" s="183">
        <v>0</v>
      </c>
      <c r="T1150" s="184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185" t="s">
        <v>233</v>
      </c>
      <c r="AT1150" s="185" t="s">
        <v>191</v>
      </c>
      <c r="AU1150" s="185" t="s">
        <v>82</v>
      </c>
      <c r="AY1150" s="19" t="s">
        <v>189</v>
      </c>
      <c r="BE1150" s="186">
        <f>IF(N1150="základní",J1150,0)</f>
        <v>0</v>
      </c>
      <c r="BF1150" s="186">
        <f>IF(N1150="snížená",J1150,0)</f>
        <v>0</v>
      </c>
      <c r="BG1150" s="186">
        <f>IF(N1150="zákl. přenesená",J1150,0)</f>
        <v>0</v>
      </c>
      <c r="BH1150" s="186">
        <f>IF(N1150="sníž. přenesená",J1150,0)</f>
        <v>0</v>
      </c>
      <c r="BI1150" s="186">
        <f>IF(N1150="nulová",J1150,0)</f>
        <v>0</v>
      </c>
      <c r="BJ1150" s="19" t="s">
        <v>80</v>
      </c>
      <c r="BK1150" s="186">
        <f>ROUND(I1150*H1150,2)</f>
        <v>0</v>
      </c>
      <c r="BL1150" s="19" t="s">
        <v>233</v>
      </c>
      <c r="BM1150" s="185" t="s">
        <v>1791</v>
      </c>
    </row>
    <row r="1151" s="2" customFormat="1" ht="33" customHeight="1">
      <c r="A1151" s="38"/>
      <c r="B1151" s="172"/>
      <c r="C1151" s="173" t="s">
        <v>1792</v>
      </c>
      <c r="D1151" s="173" t="s">
        <v>191</v>
      </c>
      <c r="E1151" s="174" t="s">
        <v>1793</v>
      </c>
      <c r="F1151" s="175" t="s">
        <v>1794</v>
      </c>
      <c r="G1151" s="176" t="s">
        <v>553</v>
      </c>
      <c r="H1151" s="177">
        <v>1</v>
      </c>
      <c r="I1151" s="178"/>
      <c r="J1151" s="179">
        <f>ROUND(I1151*H1151,2)</f>
        <v>0</v>
      </c>
      <c r="K1151" s="180"/>
      <c r="L1151" s="39"/>
      <c r="M1151" s="181" t="s">
        <v>1</v>
      </c>
      <c r="N1151" s="182" t="s">
        <v>38</v>
      </c>
      <c r="O1151" s="77"/>
      <c r="P1151" s="183">
        <f>O1151*H1151</f>
        <v>0</v>
      </c>
      <c r="Q1151" s="183">
        <v>0</v>
      </c>
      <c r="R1151" s="183">
        <f>Q1151*H1151</f>
        <v>0</v>
      </c>
      <c r="S1151" s="183">
        <v>0</v>
      </c>
      <c r="T1151" s="184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185" t="s">
        <v>233</v>
      </c>
      <c r="AT1151" s="185" t="s">
        <v>191</v>
      </c>
      <c r="AU1151" s="185" t="s">
        <v>82</v>
      </c>
      <c r="AY1151" s="19" t="s">
        <v>189</v>
      </c>
      <c r="BE1151" s="186">
        <f>IF(N1151="základní",J1151,0)</f>
        <v>0</v>
      </c>
      <c r="BF1151" s="186">
        <f>IF(N1151="snížená",J1151,0)</f>
        <v>0</v>
      </c>
      <c r="BG1151" s="186">
        <f>IF(N1151="zákl. přenesená",J1151,0)</f>
        <v>0</v>
      </c>
      <c r="BH1151" s="186">
        <f>IF(N1151="sníž. přenesená",J1151,0)</f>
        <v>0</v>
      </c>
      <c r="BI1151" s="186">
        <f>IF(N1151="nulová",J1151,0)</f>
        <v>0</v>
      </c>
      <c r="BJ1151" s="19" t="s">
        <v>80</v>
      </c>
      <c r="BK1151" s="186">
        <f>ROUND(I1151*H1151,2)</f>
        <v>0</v>
      </c>
      <c r="BL1151" s="19" t="s">
        <v>233</v>
      </c>
      <c r="BM1151" s="185" t="s">
        <v>1795</v>
      </c>
    </row>
    <row r="1152" s="2" customFormat="1" ht="16.5" customHeight="1">
      <c r="A1152" s="38"/>
      <c r="B1152" s="172"/>
      <c r="C1152" s="173" t="s">
        <v>1092</v>
      </c>
      <c r="D1152" s="173" t="s">
        <v>191</v>
      </c>
      <c r="E1152" s="174" t="s">
        <v>1796</v>
      </c>
      <c r="F1152" s="175" t="s">
        <v>1797</v>
      </c>
      <c r="G1152" s="176" t="s">
        <v>553</v>
      </c>
      <c r="H1152" s="177">
        <v>4</v>
      </c>
      <c r="I1152" s="178"/>
      <c r="J1152" s="179">
        <f>ROUND(I1152*H1152,2)</f>
        <v>0</v>
      </c>
      <c r="K1152" s="180"/>
      <c r="L1152" s="39"/>
      <c r="M1152" s="181" t="s">
        <v>1</v>
      </c>
      <c r="N1152" s="182" t="s">
        <v>38</v>
      </c>
      <c r="O1152" s="77"/>
      <c r="P1152" s="183">
        <f>O1152*H1152</f>
        <v>0</v>
      </c>
      <c r="Q1152" s="183">
        <v>0</v>
      </c>
      <c r="R1152" s="183">
        <f>Q1152*H1152</f>
        <v>0</v>
      </c>
      <c r="S1152" s="183">
        <v>0</v>
      </c>
      <c r="T1152" s="184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185" t="s">
        <v>233</v>
      </c>
      <c r="AT1152" s="185" t="s">
        <v>191</v>
      </c>
      <c r="AU1152" s="185" t="s">
        <v>82</v>
      </c>
      <c r="AY1152" s="19" t="s">
        <v>189</v>
      </c>
      <c r="BE1152" s="186">
        <f>IF(N1152="základní",J1152,0)</f>
        <v>0</v>
      </c>
      <c r="BF1152" s="186">
        <f>IF(N1152="snížená",J1152,0)</f>
        <v>0</v>
      </c>
      <c r="BG1152" s="186">
        <f>IF(N1152="zákl. přenesená",J1152,0)</f>
        <v>0</v>
      </c>
      <c r="BH1152" s="186">
        <f>IF(N1152="sníž. přenesená",J1152,0)</f>
        <v>0</v>
      </c>
      <c r="BI1152" s="186">
        <f>IF(N1152="nulová",J1152,0)</f>
        <v>0</v>
      </c>
      <c r="BJ1152" s="19" t="s">
        <v>80</v>
      </c>
      <c r="BK1152" s="186">
        <f>ROUND(I1152*H1152,2)</f>
        <v>0</v>
      </c>
      <c r="BL1152" s="19" t="s">
        <v>233</v>
      </c>
      <c r="BM1152" s="185" t="s">
        <v>1064</v>
      </c>
    </row>
    <row r="1153" s="2" customFormat="1" ht="24.15" customHeight="1">
      <c r="A1153" s="38"/>
      <c r="B1153" s="172"/>
      <c r="C1153" s="219" t="s">
        <v>1798</v>
      </c>
      <c r="D1153" s="219" t="s">
        <v>874</v>
      </c>
      <c r="E1153" s="220" t="s">
        <v>1799</v>
      </c>
      <c r="F1153" s="221" t="s">
        <v>1800</v>
      </c>
      <c r="G1153" s="222" t="s">
        <v>553</v>
      </c>
      <c r="H1153" s="223">
        <v>4</v>
      </c>
      <c r="I1153" s="224"/>
      <c r="J1153" s="225">
        <f>ROUND(I1153*H1153,2)</f>
        <v>0</v>
      </c>
      <c r="K1153" s="226"/>
      <c r="L1153" s="227"/>
      <c r="M1153" s="228" t="s">
        <v>1</v>
      </c>
      <c r="N1153" s="229" t="s">
        <v>38</v>
      </c>
      <c r="O1153" s="77"/>
      <c r="P1153" s="183">
        <f>O1153*H1153</f>
        <v>0</v>
      </c>
      <c r="Q1153" s="183">
        <v>0</v>
      </c>
      <c r="R1153" s="183">
        <f>Q1153*H1153</f>
        <v>0</v>
      </c>
      <c r="S1153" s="183">
        <v>0</v>
      </c>
      <c r="T1153" s="184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185" t="s">
        <v>281</v>
      </c>
      <c r="AT1153" s="185" t="s">
        <v>874</v>
      </c>
      <c r="AU1153" s="185" t="s">
        <v>82</v>
      </c>
      <c r="AY1153" s="19" t="s">
        <v>189</v>
      </c>
      <c r="BE1153" s="186">
        <f>IF(N1153="základní",J1153,0)</f>
        <v>0</v>
      </c>
      <c r="BF1153" s="186">
        <f>IF(N1153="snížená",J1153,0)</f>
        <v>0</v>
      </c>
      <c r="BG1153" s="186">
        <f>IF(N1153="zákl. přenesená",J1153,0)</f>
        <v>0</v>
      </c>
      <c r="BH1153" s="186">
        <f>IF(N1153="sníž. přenesená",J1153,0)</f>
        <v>0</v>
      </c>
      <c r="BI1153" s="186">
        <f>IF(N1153="nulová",J1153,0)</f>
        <v>0</v>
      </c>
      <c r="BJ1153" s="19" t="s">
        <v>80</v>
      </c>
      <c r="BK1153" s="186">
        <f>ROUND(I1153*H1153,2)</f>
        <v>0</v>
      </c>
      <c r="BL1153" s="19" t="s">
        <v>233</v>
      </c>
      <c r="BM1153" s="185" t="s">
        <v>1262</v>
      </c>
    </row>
    <row r="1154" s="2" customFormat="1" ht="49.05" customHeight="1">
      <c r="A1154" s="38"/>
      <c r="B1154" s="172"/>
      <c r="C1154" s="173" t="s">
        <v>1094</v>
      </c>
      <c r="D1154" s="173" t="s">
        <v>191</v>
      </c>
      <c r="E1154" s="174" t="s">
        <v>1801</v>
      </c>
      <c r="F1154" s="175" t="s">
        <v>1802</v>
      </c>
      <c r="G1154" s="176" t="s">
        <v>553</v>
      </c>
      <c r="H1154" s="177">
        <v>10</v>
      </c>
      <c r="I1154" s="178"/>
      <c r="J1154" s="179">
        <f>ROUND(I1154*H1154,2)</f>
        <v>0</v>
      </c>
      <c r="K1154" s="180"/>
      <c r="L1154" s="39"/>
      <c r="M1154" s="181" t="s">
        <v>1</v>
      </c>
      <c r="N1154" s="182" t="s">
        <v>38</v>
      </c>
      <c r="O1154" s="77"/>
      <c r="P1154" s="183">
        <f>O1154*H1154</f>
        <v>0</v>
      </c>
      <c r="Q1154" s="183">
        <v>0</v>
      </c>
      <c r="R1154" s="183">
        <f>Q1154*H1154</f>
        <v>0</v>
      </c>
      <c r="S1154" s="183">
        <v>0</v>
      </c>
      <c r="T1154" s="184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185" t="s">
        <v>233</v>
      </c>
      <c r="AT1154" s="185" t="s">
        <v>191</v>
      </c>
      <c r="AU1154" s="185" t="s">
        <v>82</v>
      </c>
      <c r="AY1154" s="19" t="s">
        <v>189</v>
      </c>
      <c r="BE1154" s="186">
        <f>IF(N1154="základní",J1154,0)</f>
        <v>0</v>
      </c>
      <c r="BF1154" s="186">
        <f>IF(N1154="snížená",J1154,0)</f>
        <v>0</v>
      </c>
      <c r="BG1154" s="186">
        <f>IF(N1154="zákl. přenesená",J1154,0)</f>
        <v>0</v>
      </c>
      <c r="BH1154" s="186">
        <f>IF(N1154="sníž. přenesená",J1154,0)</f>
        <v>0</v>
      </c>
      <c r="BI1154" s="186">
        <f>IF(N1154="nulová",J1154,0)</f>
        <v>0</v>
      </c>
      <c r="BJ1154" s="19" t="s">
        <v>80</v>
      </c>
      <c r="BK1154" s="186">
        <f>ROUND(I1154*H1154,2)</f>
        <v>0</v>
      </c>
      <c r="BL1154" s="19" t="s">
        <v>233</v>
      </c>
      <c r="BM1154" s="185" t="s">
        <v>1803</v>
      </c>
    </row>
    <row r="1155" s="2" customFormat="1" ht="49.05" customHeight="1">
      <c r="A1155" s="38"/>
      <c r="B1155" s="172"/>
      <c r="C1155" s="173" t="s">
        <v>1804</v>
      </c>
      <c r="D1155" s="173" t="s">
        <v>191</v>
      </c>
      <c r="E1155" s="174" t="s">
        <v>1805</v>
      </c>
      <c r="F1155" s="175" t="s">
        <v>1806</v>
      </c>
      <c r="G1155" s="176" t="s">
        <v>553</v>
      </c>
      <c r="H1155" s="177">
        <v>4</v>
      </c>
      <c r="I1155" s="178"/>
      <c r="J1155" s="179">
        <f>ROUND(I1155*H1155,2)</f>
        <v>0</v>
      </c>
      <c r="K1155" s="180"/>
      <c r="L1155" s="39"/>
      <c r="M1155" s="181" t="s">
        <v>1</v>
      </c>
      <c r="N1155" s="182" t="s">
        <v>38</v>
      </c>
      <c r="O1155" s="77"/>
      <c r="P1155" s="183">
        <f>O1155*H1155</f>
        <v>0</v>
      </c>
      <c r="Q1155" s="183">
        <v>0</v>
      </c>
      <c r="R1155" s="183">
        <f>Q1155*H1155</f>
        <v>0</v>
      </c>
      <c r="S1155" s="183">
        <v>0</v>
      </c>
      <c r="T1155" s="184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185" t="s">
        <v>233</v>
      </c>
      <c r="AT1155" s="185" t="s">
        <v>191</v>
      </c>
      <c r="AU1155" s="185" t="s">
        <v>82</v>
      </c>
      <c r="AY1155" s="19" t="s">
        <v>189</v>
      </c>
      <c r="BE1155" s="186">
        <f>IF(N1155="základní",J1155,0)</f>
        <v>0</v>
      </c>
      <c r="BF1155" s="186">
        <f>IF(N1155="snížená",J1155,0)</f>
        <v>0</v>
      </c>
      <c r="BG1155" s="186">
        <f>IF(N1155="zákl. přenesená",J1155,0)</f>
        <v>0</v>
      </c>
      <c r="BH1155" s="186">
        <f>IF(N1155="sníž. přenesená",J1155,0)</f>
        <v>0</v>
      </c>
      <c r="BI1155" s="186">
        <f>IF(N1155="nulová",J1155,0)</f>
        <v>0</v>
      </c>
      <c r="BJ1155" s="19" t="s">
        <v>80</v>
      </c>
      <c r="BK1155" s="186">
        <f>ROUND(I1155*H1155,2)</f>
        <v>0</v>
      </c>
      <c r="BL1155" s="19" t="s">
        <v>233</v>
      </c>
      <c r="BM1155" s="185" t="s">
        <v>1807</v>
      </c>
    </row>
    <row r="1156" s="2" customFormat="1" ht="49.05" customHeight="1">
      <c r="A1156" s="38"/>
      <c r="B1156" s="172"/>
      <c r="C1156" s="173" t="s">
        <v>1098</v>
      </c>
      <c r="D1156" s="173" t="s">
        <v>191</v>
      </c>
      <c r="E1156" s="174" t="s">
        <v>1808</v>
      </c>
      <c r="F1156" s="175" t="s">
        <v>1809</v>
      </c>
      <c r="G1156" s="176" t="s">
        <v>553</v>
      </c>
      <c r="H1156" s="177">
        <v>2</v>
      </c>
      <c r="I1156" s="178"/>
      <c r="J1156" s="179">
        <f>ROUND(I1156*H1156,2)</f>
        <v>0</v>
      </c>
      <c r="K1156" s="180"/>
      <c r="L1156" s="39"/>
      <c r="M1156" s="181" t="s">
        <v>1</v>
      </c>
      <c r="N1156" s="182" t="s">
        <v>38</v>
      </c>
      <c r="O1156" s="77"/>
      <c r="P1156" s="183">
        <f>O1156*H1156</f>
        <v>0</v>
      </c>
      <c r="Q1156" s="183">
        <v>0</v>
      </c>
      <c r="R1156" s="183">
        <f>Q1156*H1156</f>
        <v>0</v>
      </c>
      <c r="S1156" s="183">
        <v>0</v>
      </c>
      <c r="T1156" s="184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185" t="s">
        <v>233</v>
      </c>
      <c r="AT1156" s="185" t="s">
        <v>191</v>
      </c>
      <c r="AU1156" s="185" t="s">
        <v>82</v>
      </c>
      <c r="AY1156" s="19" t="s">
        <v>189</v>
      </c>
      <c r="BE1156" s="186">
        <f>IF(N1156="základní",J1156,0)</f>
        <v>0</v>
      </c>
      <c r="BF1156" s="186">
        <f>IF(N1156="snížená",J1156,0)</f>
        <v>0</v>
      </c>
      <c r="BG1156" s="186">
        <f>IF(N1156="zákl. přenesená",J1156,0)</f>
        <v>0</v>
      </c>
      <c r="BH1156" s="186">
        <f>IF(N1156="sníž. přenesená",J1156,0)</f>
        <v>0</v>
      </c>
      <c r="BI1156" s="186">
        <f>IF(N1156="nulová",J1156,0)</f>
        <v>0</v>
      </c>
      <c r="BJ1156" s="19" t="s">
        <v>80</v>
      </c>
      <c r="BK1156" s="186">
        <f>ROUND(I1156*H1156,2)</f>
        <v>0</v>
      </c>
      <c r="BL1156" s="19" t="s">
        <v>233</v>
      </c>
      <c r="BM1156" s="185" t="s">
        <v>1810</v>
      </c>
    </row>
    <row r="1157" s="2" customFormat="1" ht="37.8" customHeight="1">
      <c r="A1157" s="38"/>
      <c r="B1157" s="172"/>
      <c r="C1157" s="173" t="s">
        <v>1811</v>
      </c>
      <c r="D1157" s="173" t="s">
        <v>191</v>
      </c>
      <c r="E1157" s="174" t="s">
        <v>1812</v>
      </c>
      <c r="F1157" s="175" t="s">
        <v>1813</v>
      </c>
      <c r="G1157" s="176" t="s">
        <v>553</v>
      </c>
      <c r="H1157" s="177">
        <v>2</v>
      </c>
      <c r="I1157" s="178"/>
      <c r="J1157" s="179">
        <f>ROUND(I1157*H1157,2)</f>
        <v>0</v>
      </c>
      <c r="K1157" s="180"/>
      <c r="L1157" s="39"/>
      <c r="M1157" s="181" t="s">
        <v>1</v>
      </c>
      <c r="N1157" s="182" t="s">
        <v>38</v>
      </c>
      <c r="O1157" s="77"/>
      <c r="P1157" s="183">
        <f>O1157*H1157</f>
        <v>0</v>
      </c>
      <c r="Q1157" s="183">
        <v>0</v>
      </c>
      <c r="R1157" s="183">
        <f>Q1157*H1157</f>
        <v>0</v>
      </c>
      <c r="S1157" s="183">
        <v>0</v>
      </c>
      <c r="T1157" s="184">
        <f>S1157*H1157</f>
        <v>0</v>
      </c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R1157" s="185" t="s">
        <v>233</v>
      </c>
      <c r="AT1157" s="185" t="s">
        <v>191</v>
      </c>
      <c r="AU1157" s="185" t="s">
        <v>82</v>
      </c>
      <c r="AY1157" s="19" t="s">
        <v>189</v>
      </c>
      <c r="BE1157" s="186">
        <f>IF(N1157="základní",J1157,0)</f>
        <v>0</v>
      </c>
      <c r="BF1157" s="186">
        <f>IF(N1157="snížená",J1157,0)</f>
        <v>0</v>
      </c>
      <c r="BG1157" s="186">
        <f>IF(N1157="zákl. přenesená",J1157,0)</f>
        <v>0</v>
      </c>
      <c r="BH1157" s="186">
        <f>IF(N1157="sníž. přenesená",J1157,0)</f>
        <v>0</v>
      </c>
      <c r="BI1157" s="186">
        <f>IF(N1157="nulová",J1157,0)</f>
        <v>0</v>
      </c>
      <c r="BJ1157" s="19" t="s">
        <v>80</v>
      </c>
      <c r="BK1157" s="186">
        <f>ROUND(I1157*H1157,2)</f>
        <v>0</v>
      </c>
      <c r="BL1157" s="19" t="s">
        <v>233</v>
      </c>
      <c r="BM1157" s="185" t="s">
        <v>1814</v>
      </c>
    </row>
    <row r="1158" s="2" customFormat="1" ht="49.05" customHeight="1">
      <c r="A1158" s="38"/>
      <c r="B1158" s="172"/>
      <c r="C1158" s="173" t="s">
        <v>1102</v>
      </c>
      <c r="D1158" s="173" t="s">
        <v>191</v>
      </c>
      <c r="E1158" s="174" t="s">
        <v>1815</v>
      </c>
      <c r="F1158" s="175" t="s">
        <v>1816</v>
      </c>
      <c r="G1158" s="176" t="s">
        <v>223</v>
      </c>
      <c r="H1158" s="177">
        <v>72.480000000000004</v>
      </c>
      <c r="I1158" s="178"/>
      <c r="J1158" s="179">
        <f>ROUND(I1158*H1158,2)</f>
        <v>0</v>
      </c>
      <c r="K1158" s="180"/>
      <c r="L1158" s="39"/>
      <c r="M1158" s="181" t="s">
        <v>1</v>
      </c>
      <c r="N1158" s="182" t="s">
        <v>38</v>
      </c>
      <c r="O1158" s="77"/>
      <c r="P1158" s="183">
        <f>O1158*H1158</f>
        <v>0</v>
      </c>
      <c r="Q1158" s="183">
        <v>0</v>
      </c>
      <c r="R1158" s="183">
        <f>Q1158*H1158</f>
        <v>0</v>
      </c>
      <c r="S1158" s="183">
        <v>0</v>
      </c>
      <c r="T1158" s="184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185" t="s">
        <v>233</v>
      </c>
      <c r="AT1158" s="185" t="s">
        <v>191</v>
      </c>
      <c r="AU1158" s="185" t="s">
        <v>82</v>
      </c>
      <c r="AY1158" s="19" t="s">
        <v>189</v>
      </c>
      <c r="BE1158" s="186">
        <f>IF(N1158="základní",J1158,0)</f>
        <v>0</v>
      </c>
      <c r="BF1158" s="186">
        <f>IF(N1158="snížená",J1158,0)</f>
        <v>0</v>
      </c>
      <c r="BG1158" s="186">
        <f>IF(N1158="zákl. přenesená",J1158,0)</f>
        <v>0</v>
      </c>
      <c r="BH1158" s="186">
        <f>IF(N1158="sníž. přenesená",J1158,0)</f>
        <v>0</v>
      </c>
      <c r="BI1158" s="186">
        <f>IF(N1158="nulová",J1158,0)</f>
        <v>0</v>
      </c>
      <c r="BJ1158" s="19" t="s">
        <v>80</v>
      </c>
      <c r="BK1158" s="186">
        <f>ROUND(I1158*H1158,2)</f>
        <v>0</v>
      </c>
      <c r="BL1158" s="19" t="s">
        <v>233</v>
      </c>
      <c r="BM1158" s="185" t="s">
        <v>1817</v>
      </c>
    </row>
    <row r="1159" s="13" customFormat="1">
      <c r="A1159" s="13"/>
      <c r="B1159" s="187"/>
      <c r="C1159" s="13"/>
      <c r="D1159" s="188" t="s">
        <v>195</v>
      </c>
      <c r="E1159" s="189" t="s">
        <v>1</v>
      </c>
      <c r="F1159" s="190" t="s">
        <v>1818</v>
      </c>
      <c r="G1159" s="13"/>
      <c r="H1159" s="189" t="s">
        <v>1</v>
      </c>
      <c r="I1159" s="191"/>
      <c r="J1159" s="13"/>
      <c r="K1159" s="13"/>
      <c r="L1159" s="187"/>
      <c r="M1159" s="192"/>
      <c r="N1159" s="193"/>
      <c r="O1159" s="193"/>
      <c r="P1159" s="193"/>
      <c r="Q1159" s="193"/>
      <c r="R1159" s="193"/>
      <c r="S1159" s="193"/>
      <c r="T1159" s="194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189" t="s">
        <v>195</v>
      </c>
      <c r="AU1159" s="189" t="s">
        <v>82</v>
      </c>
      <c r="AV1159" s="13" t="s">
        <v>80</v>
      </c>
      <c r="AW1159" s="13" t="s">
        <v>30</v>
      </c>
      <c r="AX1159" s="13" t="s">
        <v>73</v>
      </c>
      <c r="AY1159" s="189" t="s">
        <v>189</v>
      </c>
    </row>
    <row r="1160" s="13" customFormat="1">
      <c r="A1160" s="13"/>
      <c r="B1160" s="187"/>
      <c r="C1160" s="13"/>
      <c r="D1160" s="188" t="s">
        <v>195</v>
      </c>
      <c r="E1160" s="189" t="s">
        <v>1</v>
      </c>
      <c r="F1160" s="190" t="s">
        <v>1819</v>
      </c>
      <c r="G1160" s="13"/>
      <c r="H1160" s="189" t="s">
        <v>1</v>
      </c>
      <c r="I1160" s="191"/>
      <c r="J1160" s="13"/>
      <c r="K1160" s="13"/>
      <c r="L1160" s="187"/>
      <c r="M1160" s="192"/>
      <c r="N1160" s="193"/>
      <c r="O1160" s="193"/>
      <c r="P1160" s="193"/>
      <c r="Q1160" s="193"/>
      <c r="R1160" s="193"/>
      <c r="S1160" s="193"/>
      <c r="T1160" s="194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189" t="s">
        <v>195</v>
      </c>
      <c r="AU1160" s="189" t="s">
        <v>82</v>
      </c>
      <c r="AV1160" s="13" t="s">
        <v>80</v>
      </c>
      <c r="AW1160" s="13" t="s">
        <v>30</v>
      </c>
      <c r="AX1160" s="13" t="s">
        <v>73</v>
      </c>
      <c r="AY1160" s="189" t="s">
        <v>189</v>
      </c>
    </row>
    <row r="1161" s="14" customFormat="1">
      <c r="A1161" s="14"/>
      <c r="B1161" s="195"/>
      <c r="C1161" s="14"/>
      <c r="D1161" s="188" t="s">
        <v>195</v>
      </c>
      <c r="E1161" s="196" t="s">
        <v>1</v>
      </c>
      <c r="F1161" s="197" t="s">
        <v>1820</v>
      </c>
      <c r="G1161" s="14"/>
      <c r="H1161" s="198">
        <v>39.539999999999999</v>
      </c>
      <c r="I1161" s="199"/>
      <c r="J1161" s="14"/>
      <c r="K1161" s="14"/>
      <c r="L1161" s="195"/>
      <c r="M1161" s="200"/>
      <c r="N1161" s="201"/>
      <c r="O1161" s="201"/>
      <c r="P1161" s="201"/>
      <c r="Q1161" s="201"/>
      <c r="R1161" s="201"/>
      <c r="S1161" s="201"/>
      <c r="T1161" s="202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196" t="s">
        <v>195</v>
      </c>
      <c r="AU1161" s="196" t="s">
        <v>82</v>
      </c>
      <c r="AV1161" s="14" t="s">
        <v>82</v>
      </c>
      <c r="AW1161" s="14" t="s">
        <v>30</v>
      </c>
      <c r="AX1161" s="14" t="s">
        <v>73</v>
      </c>
      <c r="AY1161" s="196" t="s">
        <v>189</v>
      </c>
    </row>
    <row r="1162" s="13" customFormat="1">
      <c r="A1162" s="13"/>
      <c r="B1162" s="187"/>
      <c r="C1162" s="13"/>
      <c r="D1162" s="188" t="s">
        <v>195</v>
      </c>
      <c r="E1162" s="189" t="s">
        <v>1</v>
      </c>
      <c r="F1162" s="190" t="s">
        <v>1821</v>
      </c>
      <c r="G1162" s="13"/>
      <c r="H1162" s="189" t="s">
        <v>1</v>
      </c>
      <c r="I1162" s="191"/>
      <c r="J1162" s="13"/>
      <c r="K1162" s="13"/>
      <c r="L1162" s="187"/>
      <c r="M1162" s="192"/>
      <c r="N1162" s="193"/>
      <c r="O1162" s="193"/>
      <c r="P1162" s="193"/>
      <c r="Q1162" s="193"/>
      <c r="R1162" s="193"/>
      <c r="S1162" s="193"/>
      <c r="T1162" s="194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189" t="s">
        <v>195</v>
      </c>
      <c r="AU1162" s="189" t="s">
        <v>82</v>
      </c>
      <c r="AV1162" s="13" t="s">
        <v>80</v>
      </c>
      <c r="AW1162" s="13" t="s">
        <v>30</v>
      </c>
      <c r="AX1162" s="13" t="s">
        <v>73</v>
      </c>
      <c r="AY1162" s="189" t="s">
        <v>189</v>
      </c>
    </row>
    <row r="1163" s="14" customFormat="1">
      <c r="A1163" s="14"/>
      <c r="B1163" s="195"/>
      <c r="C1163" s="14"/>
      <c r="D1163" s="188" t="s">
        <v>195</v>
      </c>
      <c r="E1163" s="196" t="s">
        <v>1</v>
      </c>
      <c r="F1163" s="197" t="s">
        <v>1822</v>
      </c>
      <c r="G1163" s="14"/>
      <c r="H1163" s="198">
        <v>32.939999999999998</v>
      </c>
      <c r="I1163" s="199"/>
      <c r="J1163" s="14"/>
      <c r="K1163" s="14"/>
      <c r="L1163" s="195"/>
      <c r="M1163" s="200"/>
      <c r="N1163" s="201"/>
      <c r="O1163" s="201"/>
      <c r="P1163" s="201"/>
      <c r="Q1163" s="201"/>
      <c r="R1163" s="201"/>
      <c r="S1163" s="201"/>
      <c r="T1163" s="202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196" t="s">
        <v>195</v>
      </c>
      <c r="AU1163" s="196" t="s">
        <v>82</v>
      </c>
      <c r="AV1163" s="14" t="s">
        <v>82</v>
      </c>
      <c r="AW1163" s="14" t="s">
        <v>30</v>
      </c>
      <c r="AX1163" s="14" t="s">
        <v>73</v>
      </c>
      <c r="AY1163" s="196" t="s">
        <v>189</v>
      </c>
    </row>
    <row r="1164" s="15" customFormat="1">
      <c r="A1164" s="15"/>
      <c r="B1164" s="203"/>
      <c r="C1164" s="15"/>
      <c r="D1164" s="188" t="s">
        <v>195</v>
      </c>
      <c r="E1164" s="204" t="s">
        <v>1</v>
      </c>
      <c r="F1164" s="205" t="s">
        <v>200</v>
      </c>
      <c r="G1164" s="15"/>
      <c r="H1164" s="206">
        <v>72.47999999999999</v>
      </c>
      <c r="I1164" s="207"/>
      <c r="J1164" s="15"/>
      <c r="K1164" s="15"/>
      <c r="L1164" s="203"/>
      <c r="M1164" s="208"/>
      <c r="N1164" s="209"/>
      <c r="O1164" s="209"/>
      <c r="P1164" s="209"/>
      <c r="Q1164" s="209"/>
      <c r="R1164" s="209"/>
      <c r="S1164" s="209"/>
      <c r="T1164" s="210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04" t="s">
        <v>195</v>
      </c>
      <c r="AU1164" s="204" t="s">
        <v>82</v>
      </c>
      <c r="AV1164" s="15" t="s">
        <v>104</v>
      </c>
      <c r="AW1164" s="15" t="s">
        <v>30</v>
      </c>
      <c r="AX1164" s="15" t="s">
        <v>80</v>
      </c>
      <c r="AY1164" s="204" t="s">
        <v>189</v>
      </c>
    </row>
    <row r="1165" s="2" customFormat="1" ht="24.15" customHeight="1">
      <c r="A1165" s="38"/>
      <c r="B1165" s="172"/>
      <c r="C1165" s="173" t="s">
        <v>1823</v>
      </c>
      <c r="D1165" s="173" t="s">
        <v>191</v>
      </c>
      <c r="E1165" s="174" t="s">
        <v>1824</v>
      </c>
      <c r="F1165" s="175" t="s">
        <v>1825</v>
      </c>
      <c r="G1165" s="176" t="s">
        <v>553</v>
      </c>
      <c r="H1165" s="177">
        <v>24</v>
      </c>
      <c r="I1165" s="178"/>
      <c r="J1165" s="179">
        <f>ROUND(I1165*H1165,2)</f>
        <v>0</v>
      </c>
      <c r="K1165" s="180"/>
      <c r="L1165" s="39"/>
      <c r="M1165" s="181" t="s">
        <v>1</v>
      </c>
      <c r="N1165" s="182" t="s">
        <v>38</v>
      </c>
      <c r="O1165" s="77"/>
      <c r="P1165" s="183">
        <f>O1165*H1165</f>
        <v>0</v>
      </c>
      <c r="Q1165" s="183">
        <v>0</v>
      </c>
      <c r="R1165" s="183">
        <f>Q1165*H1165</f>
        <v>0</v>
      </c>
      <c r="S1165" s="183">
        <v>0</v>
      </c>
      <c r="T1165" s="184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185" t="s">
        <v>233</v>
      </c>
      <c r="AT1165" s="185" t="s">
        <v>191</v>
      </c>
      <c r="AU1165" s="185" t="s">
        <v>82</v>
      </c>
      <c r="AY1165" s="19" t="s">
        <v>189</v>
      </c>
      <c r="BE1165" s="186">
        <f>IF(N1165="základní",J1165,0)</f>
        <v>0</v>
      </c>
      <c r="BF1165" s="186">
        <f>IF(N1165="snížená",J1165,0)</f>
        <v>0</v>
      </c>
      <c r="BG1165" s="186">
        <f>IF(N1165="zákl. přenesená",J1165,0)</f>
        <v>0</v>
      </c>
      <c r="BH1165" s="186">
        <f>IF(N1165="sníž. přenesená",J1165,0)</f>
        <v>0</v>
      </c>
      <c r="BI1165" s="186">
        <f>IF(N1165="nulová",J1165,0)</f>
        <v>0</v>
      </c>
      <c r="BJ1165" s="19" t="s">
        <v>80</v>
      </c>
      <c r="BK1165" s="186">
        <f>ROUND(I1165*H1165,2)</f>
        <v>0</v>
      </c>
      <c r="BL1165" s="19" t="s">
        <v>233</v>
      </c>
      <c r="BM1165" s="185" t="s">
        <v>1826</v>
      </c>
    </row>
    <row r="1166" s="2" customFormat="1" ht="37.8" customHeight="1">
      <c r="A1166" s="38"/>
      <c r="B1166" s="172"/>
      <c r="C1166" s="173" t="s">
        <v>1105</v>
      </c>
      <c r="D1166" s="173" t="s">
        <v>191</v>
      </c>
      <c r="E1166" s="174" t="s">
        <v>1827</v>
      </c>
      <c r="F1166" s="175" t="s">
        <v>1828</v>
      </c>
      <c r="G1166" s="176" t="s">
        <v>553</v>
      </c>
      <c r="H1166" s="177">
        <v>2</v>
      </c>
      <c r="I1166" s="178"/>
      <c r="J1166" s="179">
        <f>ROUND(I1166*H1166,2)</f>
        <v>0</v>
      </c>
      <c r="K1166" s="180"/>
      <c r="L1166" s="39"/>
      <c r="M1166" s="181" t="s">
        <v>1</v>
      </c>
      <c r="N1166" s="182" t="s">
        <v>38</v>
      </c>
      <c r="O1166" s="77"/>
      <c r="P1166" s="183">
        <f>O1166*H1166</f>
        <v>0</v>
      </c>
      <c r="Q1166" s="183">
        <v>0</v>
      </c>
      <c r="R1166" s="183">
        <f>Q1166*H1166</f>
        <v>0</v>
      </c>
      <c r="S1166" s="183">
        <v>0</v>
      </c>
      <c r="T1166" s="184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185" t="s">
        <v>233</v>
      </c>
      <c r="AT1166" s="185" t="s">
        <v>191</v>
      </c>
      <c r="AU1166" s="185" t="s">
        <v>82</v>
      </c>
      <c r="AY1166" s="19" t="s">
        <v>189</v>
      </c>
      <c r="BE1166" s="186">
        <f>IF(N1166="základní",J1166,0)</f>
        <v>0</v>
      </c>
      <c r="BF1166" s="186">
        <f>IF(N1166="snížená",J1166,0)</f>
        <v>0</v>
      </c>
      <c r="BG1166" s="186">
        <f>IF(N1166="zákl. přenesená",J1166,0)</f>
        <v>0</v>
      </c>
      <c r="BH1166" s="186">
        <f>IF(N1166="sníž. přenesená",J1166,0)</f>
        <v>0</v>
      </c>
      <c r="BI1166" s="186">
        <f>IF(N1166="nulová",J1166,0)</f>
        <v>0</v>
      </c>
      <c r="BJ1166" s="19" t="s">
        <v>80</v>
      </c>
      <c r="BK1166" s="186">
        <f>ROUND(I1166*H1166,2)</f>
        <v>0</v>
      </c>
      <c r="BL1166" s="19" t="s">
        <v>233</v>
      </c>
      <c r="BM1166" s="185" t="s">
        <v>1829</v>
      </c>
    </row>
    <row r="1167" s="2" customFormat="1" ht="37.8" customHeight="1">
      <c r="A1167" s="38"/>
      <c r="B1167" s="172"/>
      <c r="C1167" s="173" t="s">
        <v>1830</v>
      </c>
      <c r="D1167" s="173" t="s">
        <v>191</v>
      </c>
      <c r="E1167" s="174" t="s">
        <v>1831</v>
      </c>
      <c r="F1167" s="175" t="s">
        <v>1832</v>
      </c>
      <c r="G1167" s="176" t="s">
        <v>553</v>
      </c>
      <c r="H1167" s="177">
        <v>8</v>
      </c>
      <c r="I1167" s="178"/>
      <c r="J1167" s="179">
        <f>ROUND(I1167*H1167,2)</f>
        <v>0</v>
      </c>
      <c r="K1167" s="180"/>
      <c r="L1167" s="39"/>
      <c r="M1167" s="181" t="s">
        <v>1</v>
      </c>
      <c r="N1167" s="182" t="s">
        <v>38</v>
      </c>
      <c r="O1167" s="77"/>
      <c r="P1167" s="183">
        <f>O1167*H1167</f>
        <v>0</v>
      </c>
      <c r="Q1167" s="183">
        <v>0</v>
      </c>
      <c r="R1167" s="183">
        <f>Q1167*H1167</f>
        <v>0</v>
      </c>
      <c r="S1167" s="183">
        <v>0</v>
      </c>
      <c r="T1167" s="184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185" t="s">
        <v>233</v>
      </c>
      <c r="AT1167" s="185" t="s">
        <v>191</v>
      </c>
      <c r="AU1167" s="185" t="s">
        <v>82</v>
      </c>
      <c r="AY1167" s="19" t="s">
        <v>189</v>
      </c>
      <c r="BE1167" s="186">
        <f>IF(N1167="základní",J1167,0)</f>
        <v>0</v>
      </c>
      <c r="BF1167" s="186">
        <f>IF(N1167="snížená",J1167,0)</f>
        <v>0</v>
      </c>
      <c r="BG1167" s="186">
        <f>IF(N1167="zákl. přenesená",J1167,0)</f>
        <v>0</v>
      </c>
      <c r="BH1167" s="186">
        <f>IF(N1167="sníž. přenesená",J1167,0)</f>
        <v>0</v>
      </c>
      <c r="BI1167" s="186">
        <f>IF(N1167="nulová",J1167,0)</f>
        <v>0</v>
      </c>
      <c r="BJ1167" s="19" t="s">
        <v>80</v>
      </c>
      <c r="BK1167" s="186">
        <f>ROUND(I1167*H1167,2)</f>
        <v>0</v>
      </c>
      <c r="BL1167" s="19" t="s">
        <v>233</v>
      </c>
      <c r="BM1167" s="185" t="s">
        <v>1833</v>
      </c>
    </row>
    <row r="1168" s="2" customFormat="1" ht="37.8" customHeight="1">
      <c r="A1168" s="38"/>
      <c r="B1168" s="172"/>
      <c r="C1168" s="173" t="s">
        <v>1110</v>
      </c>
      <c r="D1168" s="173" t="s">
        <v>191</v>
      </c>
      <c r="E1168" s="174" t="s">
        <v>1834</v>
      </c>
      <c r="F1168" s="175" t="s">
        <v>1835</v>
      </c>
      <c r="G1168" s="176" t="s">
        <v>553</v>
      </c>
      <c r="H1168" s="177">
        <v>2</v>
      </c>
      <c r="I1168" s="178"/>
      <c r="J1168" s="179">
        <f>ROUND(I1168*H1168,2)</f>
        <v>0</v>
      </c>
      <c r="K1168" s="180"/>
      <c r="L1168" s="39"/>
      <c r="M1168" s="181" t="s">
        <v>1</v>
      </c>
      <c r="N1168" s="182" t="s">
        <v>38</v>
      </c>
      <c r="O1168" s="77"/>
      <c r="P1168" s="183">
        <f>O1168*H1168</f>
        <v>0</v>
      </c>
      <c r="Q1168" s="183">
        <v>0</v>
      </c>
      <c r="R1168" s="183">
        <f>Q1168*H1168</f>
        <v>0</v>
      </c>
      <c r="S1168" s="183">
        <v>0</v>
      </c>
      <c r="T1168" s="184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185" t="s">
        <v>233</v>
      </c>
      <c r="AT1168" s="185" t="s">
        <v>191</v>
      </c>
      <c r="AU1168" s="185" t="s">
        <v>82</v>
      </c>
      <c r="AY1168" s="19" t="s">
        <v>189</v>
      </c>
      <c r="BE1168" s="186">
        <f>IF(N1168="základní",J1168,0)</f>
        <v>0</v>
      </c>
      <c r="BF1168" s="186">
        <f>IF(N1168="snížená",J1168,0)</f>
        <v>0</v>
      </c>
      <c r="BG1168" s="186">
        <f>IF(N1168="zákl. přenesená",J1168,0)</f>
        <v>0</v>
      </c>
      <c r="BH1168" s="186">
        <f>IF(N1168="sníž. přenesená",J1168,0)</f>
        <v>0</v>
      </c>
      <c r="BI1168" s="186">
        <f>IF(N1168="nulová",J1168,0)</f>
        <v>0</v>
      </c>
      <c r="BJ1168" s="19" t="s">
        <v>80</v>
      </c>
      <c r="BK1168" s="186">
        <f>ROUND(I1168*H1168,2)</f>
        <v>0</v>
      </c>
      <c r="BL1168" s="19" t="s">
        <v>233</v>
      </c>
      <c r="BM1168" s="185" t="s">
        <v>1836</v>
      </c>
    </row>
    <row r="1169" s="2" customFormat="1" ht="37.8" customHeight="1">
      <c r="A1169" s="38"/>
      <c r="B1169" s="172"/>
      <c r="C1169" s="173" t="s">
        <v>1837</v>
      </c>
      <c r="D1169" s="173" t="s">
        <v>191</v>
      </c>
      <c r="E1169" s="174" t="s">
        <v>1838</v>
      </c>
      <c r="F1169" s="175" t="s">
        <v>1839</v>
      </c>
      <c r="G1169" s="176" t="s">
        <v>553</v>
      </c>
      <c r="H1169" s="177">
        <v>10</v>
      </c>
      <c r="I1169" s="178"/>
      <c r="J1169" s="179">
        <f>ROUND(I1169*H1169,2)</f>
        <v>0</v>
      </c>
      <c r="K1169" s="180"/>
      <c r="L1169" s="39"/>
      <c r="M1169" s="181" t="s">
        <v>1</v>
      </c>
      <c r="N1169" s="182" t="s">
        <v>38</v>
      </c>
      <c r="O1169" s="77"/>
      <c r="P1169" s="183">
        <f>O1169*H1169</f>
        <v>0</v>
      </c>
      <c r="Q1169" s="183">
        <v>0</v>
      </c>
      <c r="R1169" s="183">
        <f>Q1169*H1169</f>
        <v>0</v>
      </c>
      <c r="S1169" s="183">
        <v>0</v>
      </c>
      <c r="T1169" s="184">
        <f>S1169*H1169</f>
        <v>0</v>
      </c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R1169" s="185" t="s">
        <v>233</v>
      </c>
      <c r="AT1169" s="185" t="s">
        <v>191</v>
      </c>
      <c r="AU1169" s="185" t="s">
        <v>82</v>
      </c>
      <c r="AY1169" s="19" t="s">
        <v>189</v>
      </c>
      <c r="BE1169" s="186">
        <f>IF(N1169="základní",J1169,0)</f>
        <v>0</v>
      </c>
      <c r="BF1169" s="186">
        <f>IF(N1169="snížená",J1169,0)</f>
        <v>0</v>
      </c>
      <c r="BG1169" s="186">
        <f>IF(N1169="zákl. přenesená",J1169,0)</f>
        <v>0</v>
      </c>
      <c r="BH1169" s="186">
        <f>IF(N1169="sníž. přenesená",J1169,0)</f>
        <v>0</v>
      </c>
      <c r="BI1169" s="186">
        <f>IF(N1169="nulová",J1169,0)</f>
        <v>0</v>
      </c>
      <c r="BJ1169" s="19" t="s">
        <v>80</v>
      </c>
      <c r="BK1169" s="186">
        <f>ROUND(I1169*H1169,2)</f>
        <v>0</v>
      </c>
      <c r="BL1169" s="19" t="s">
        <v>233</v>
      </c>
      <c r="BM1169" s="185" t="s">
        <v>1840</v>
      </c>
    </row>
    <row r="1170" s="2" customFormat="1" ht="37.8" customHeight="1">
      <c r="A1170" s="38"/>
      <c r="B1170" s="172"/>
      <c r="C1170" s="173" t="s">
        <v>1113</v>
      </c>
      <c r="D1170" s="173" t="s">
        <v>191</v>
      </c>
      <c r="E1170" s="174" t="s">
        <v>1841</v>
      </c>
      <c r="F1170" s="175" t="s">
        <v>1842</v>
      </c>
      <c r="G1170" s="176" t="s">
        <v>553</v>
      </c>
      <c r="H1170" s="177">
        <v>2</v>
      </c>
      <c r="I1170" s="178"/>
      <c r="J1170" s="179">
        <f>ROUND(I1170*H1170,2)</f>
        <v>0</v>
      </c>
      <c r="K1170" s="180"/>
      <c r="L1170" s="39"/>
      <c r="M1170" s="181" t="s">
        <v>1</v>
      </c>
      <c r="N1170" s="182" t="s">
        <v>38</v>
      </c>
      <c r="O1170" s="77"/>
      <c r="P1170" s="183">
        <f>O1170*H1170</f>
        <v>0</v>
      </c>
      <c r="Q1170" s="183">
        <v>0</v>
      </c>
      <c r="R1170" s="183">
        <f>Q1170*H1170</f>
        <v>0</v>
      </c>
      <c r="S1170" s="183">
        <v>0</v>
      </c>
      <c r="T1170" s="184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185" t="s">
        <v>233</v>
      </c>
      <c r="AT1170" s="185" t="s">
        <v>191</v>
      </c>
      <c r="AU1170" s="185" t="s">
        <v>82</v>
      </c>
      <c r="AY1170" s="19" t="s">
        <v>189</v>
      </c>
      <c r="BE1170" s="186">
        <f>IF(N1170="základní",J1170,0)</f>
        <v>0</v>
      </c>
      <c r="BF1170" s="186">
        <f>IF(N1170="snížená",J1170,0)</f>
        <v>0</v>
      </c>
      <c r="BG1170" s="186">
        <f>IF(N1170="zákl. přenesená",J1170,0)</f>
        <v>0</v>
      </c>
      <c r="BH1170" s="186">
        <f>IF(N1170="sníž. přenesená",J1170,0)</f>
        <v>0</v>
      </c>
      <c r="BI1170" s="186">
        <f>IF(N1170="nulová",J1170,0)</f>
        <v>0</v>
      </c>
      <c r="BJ1170" s="19" t="s">
        <v>80</v>
      </c>
      <c r="BK1170" s="186">
        <f>ROUND(I1170*H1170,2)</f>
        <v>0</v>
      </c>
      <c r="BL1170" s="19" t="s">
        <v>233</v>
      </c>
      <c r="BM1170" s="185" t="s">
        <v>1843</v>
      </c>
    </row>
    <row r="1171" s="2" customFormat="1" ht="37.8" customHeight="1">
      <c r="A1171" s="38"/>
      <c r="B1171" s="172"/>
      <c r="C1171" s="173" t="s">
        <v>1844</v>
      </c>
      <c r="D1171" s="173" t="s">
        <v>191</v>
      </c>
      <c r="E1171" s="174" t="s">
        <v>1845</v>
      </c>
      <c r="F1171" s="175" t="s">
        <v>1846</v>
      </c>
      <c r="G1171" s="176" t="s">
        <v>312</v>
      </c>
      <c r="H1171" s="177">
        <v>1</v>
      </c>
      <c r="I1171" s="178"/>
      <c r="J1171" s="179">
        <f>ROUND(I1171*H1171,2)</f>
        <v>0</v>
      </c>
      <c r="K1171" s="180"/>
      <c r="L1171" s="39"/>
      <c r="M1171" s="181" t="s">
        <v>1</v>
      </c>
      <c r="N1171" s="182" t="s">
        <v>38</v>
      </c>
      <c r="O1171" s="77"/>
      <c r="P1171" s="183">
        <f>O1171*H1171</f>
        <v>0</v>
      </c>
      <c r="Q1171" s="183">
        <v>0</v>
      </c>
      <c r="R1171" s="183">
        <f>Q1171*H1171</f>
        <v>0</v>
      </c>
      <c r="S1171" s="183">
        <v>0</v>
      </c>
      <c r="T1171" s="184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185" t="s">
        <v>233</v>
      </c>
      <c r="AT1171" s="185" t="s">
        <v>191</v>
      </c>
      <c r="AU1171" s="185" t="s">
        <v>82</v>
      </c>
      <c r="AY1171" s="19" t="s">
        <v>189</v>
      </c>
      <c r="BE1171" s="186">
        <f>IF(N1171="základní",J1171,0)</f>
        <v>0</v>
      </c>
      <c r="BF1171" s="186">
        <f>IF(N1171="snížená",J1171,0)</f>
        <v>0</v>
      </c>
      <c r="BG1171" s="186">
        <f>IF(N1171="zákl. přenesená",J1171,0)</f>
        <v>0</v>
      </c>
      <c r="BH1171" s="186">
        <f>IF(N1171="sníž. přenesená",J1171,0)</f>
        <v>0</v>
      </c>
      <c r="BI1171" s="186">
        <f>IF(N1171="nulová",J1171,0)</f>
        <v>0</v>
      </c>
      <c r="BJ1171" s="19" t="s">
        <v>80</v>
      </c>
      <c r="BK1171" s="186">
        <f>ROUND(I1171*H1171,2)</f>
        <v>0</v>
      </c>
      <c r="BL1171" s="19" t="s">
        <v>233</v>
      </c>
      <c r="BM1171" s="185" t="s">
        <v>1847</v>
      </c>
    </row>
    <row r="1172" s="2" customFormat="1" ht="44.25" customHeight="1">
      <c r="A1172" s="38"/>
      <c r="B1172" s="172"/>
      <c r="C1172" s="173" t="s">
        <v>1117</v>
      </c>
      <c r="D1172" s="173" t="s">
        <v>191</v>
      </c>
      <c r="E1172" s="174" t="s">
        <v>1848</v>
      </c>
      <c r="F1172" s="175" t="s">
        <v>1849</v>
      </c>
      <c r="G1172" s="176" t="s">
        <v>553</v>
      </c>
      <c r="H1172" s="177">
        <v>1</v>
      </c>
      <c r="I1172" s="178"/>
      <c r="J1172" s="179">
        <f>ROUND(I1172*H1172,2)</f>
        <v>0</v>
      </c>
      <c r="K1172" s="180"/>
      <c r="L1172" s="39"/>
      <c r="M1172" s="181" t="s">
        <v>1</v>
      </c>
      <c r="N1172" s="182" t="s">
        <v>38</v>
      </c>
      <c r="O1172" s="77"/>
      <c r="P1172" s="183">
        <f>O1172*H1172</f>
        <v>0</v>
      </c>
      <c r="Q1172" s="183">
        <v>0</v>
      </c>
      <c r="R1172" s="183">
        <f>Q1172*H1172</f>
        <v>0</v>
      </c>
      <c r="S1172" s="183">
        <v>0</v>
      </c>
      <c r="T1172" s="184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185" t="s">
        <v>233</v>
      </c>
      <c r="AT1172" s="185" t="s">
        <v>191</v>
      </c>
      <c r="AU1172" s="185" t="s">
        <v>82</v>
      </c>
      <c r="AY1172" s="19" t="s">
        <v>189</v>
      </c>
      <c r="BE1172" s="186">
        <f>IF(N1172="základní",J1172,0)</f>
        <v>0</v>
      </c>
      <c r="BF1172" s="186">
        <f>IF(N1172="snížená",J1172,0)</f>
        <v>0</v>
      </c>
      <c r="BG1172" s="186">
        <f>IF(N1172="zákl. přenesená",J1172,0)</f>
        <v>0</v>
      </c>
      <c r="BH1172" s="186">
        <f>IF(N1172="sníž. přenesená",J1172,0)</f>
        <v>0</v>
      </c>
      <c r="BI1172" s="186">
        <f>IF(N1172="nulová",J1172,0)</f>
        <v>0</v>
      </c>
      <c r="BJ1172" s="19" t="s">
        <v>80</v>
      </c>
      <c r="BK1172" s="186">
        <f>ROUND(I1172*H1172,2)</f>
        <v>0</v>
      </c>
      <c r="BL1172" s="19" t="s">
        <v>233</v>
      </c>
      <c r="BM1172" s="185" t="s">
        <v>1850</v>
      </c>
    </row>
    <row r="1173" s="2" customFormat="1" ht="44.25" customHeight="1">
      <c r="A1173" s="38"/>
      <c r="B1173" s="172"/>
      <c r="C1173" s="173" t="s">
        <v>1851</v>
      </c>
      <c r="D1173" s="173" t="s">
        <v>191</v>
      </c>
      <c r="E1173" s="174" t="s">
        <v>1852</v>
      </c>
      <c r="F1173" s="175" t="s">
        <v>1853</v>
      </c>
      <c r="G1173" s="176" t="s">
        <v>553</v>
      </c>
      <c r="H1173" s="177">
        <v>1</v>
      </c>
      <c r="I1173" s="178"/>
      <c r="J1173" s="179">
        <f>ROUND(I1173*H1173,2)</f>
        <v>0</v>
      </c>
      <c r="K1173" s="180"/>
      <c r="L1173" s="39"/>
      <c r="M1173" s="181" t="s">
        <v>1</v>
      </c>
      <c r="N1173" s="182" t="s">
        <v>38</v>
      </c>
      <c r="O1173" s="77"/>
      <c r="P1173" s="183">
        <f>O1173*H1173</f>
        <v>0</v>
      </c>
      <c r="Q1173" s="183">
        <v>0</v>
      </c>
      <c r="R1173" s="183">
        <f>Q1173*H1173</f>
        <v>0</v>
      </c>
      <c r="S1173" s="183">
        <v>0</v>
      </c>
      <c r="T1173" s="184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185" t="s">
        <v>233</v>
      </c>
      <c r="AT1173" s="185" t="s">
        <v>191</v>
      </c>
      <c r="AU1173" s="185" t="s">
        <v>82</v>
      </c>
      <c r="AY1173" s="19" t="s">
        <v>189</v>
      </c>
      <c r="BE1173" s="186">
        <f>IF(N1173="základní",J1173,0)</f>
        <v>0</v>
      </c>
      <c r="BF1173" s="186">
        <f>IF(N1173="snížená",J1173,0)</f>
        <v>0</v>
      </c>
      <c r="BG1173" s="186">
        <f>IF(N1173="zákl. přenesená",J1173,0)</f>
        <v>0</v>
      </c>
      <c r="BH1173" s="186">
        <f>IF(N1173="sníž. přenesená",J1173,0)</f>
        <v>0</v>
      </c>
      <c r="BI1173" s="186">
        <f>IF(N1173="nulová",J1173,0)</f>
        <v>0</v>
      </c>
      <c r="BJ1173" s="19" t="s">
        <v>80</v>
      </c>
      <c r="BK1173" s="186">
        <f>ROUND(I1173*H1173,2)</f>
        <v>0</v>
      </c>
      <c r="BL1173" s="19" t="s">
        <v>233</v>
      </c>
      <c r="BM1173" s="185" t="s">
        <v>1854</v>
      </c>
    </row>
    <row r="1174" s="2" customFormat="1" ht="24.15" customHeight="1">
      <c r="A1174" s="38"/>
      <c r="B1174" s="172"/>
      <c r="C1174" s="173" t="s">
        <v>1121</v>
      </c>
      <c r="D1174" s="173" t="s">
        <v>191</v>
      </c>
      <c r="E1174" s="174" t="s">
        <v>1855</v>
      </c>
      <c r="F1174" s="175" t="s">
        <v>1856</v>
      </c>
      <c r="G1174" s="176" t="s">
        <v>553</v>
      </c>
      <c r="H1174" s="177">
        <v>1</v>
      </c>
      <c r="I1174" s="178"/>
      <c r="J1174" s="179">
        <f>ROUND(I1174*H1174,2)</f>
        <v>0</v>
      </c>
      <c r="K1174" s="180"/>
      <c r="L1174" s="39"/>
      <c r="M1174" s="181" t="s">
        <v>1</v>
      </c>
      <c r="N1174" s="182" t="s">
        <v>38</v>
      </c>
      <c r="O1174" s="77"/>
      <c r="P1174" s="183">
        <f>O1174*H1174</f>
        <v>0</v>
      </c>
      <c r="Q1174" s="183">
        <v>0</v>
      </c>
      <c r="R1174" s="183">
        <f>Q1174*H1174</f>
        <v>0</v>
      </c>
      <c r="S1174" s="183">
        <v>0</v>
      </c>
      <c r="T1174" s="184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185" t="s">
        <v>233</v>
      </c>
      <c r="AT1174" s="185" t="s">
        <v>191</v>
      </c>
      <c r="AU1174" s="185" t="s">
        <v>82</v>
      </c>
      <c r="AY1174" s="19" t="s">
        <v>189</v>
      </c>
      <c r="BE1174" s="186">
        <f>IF(N1174="základní",J1174,0)</f>
        <v>0</v>
      </c>
      <c r="BF1174" s="186">
        <f>IF(N1174="snížená",J1174,0)</f>
        <v>0</v>
      </c>
      <c r="BG1174" s="186">
        <f>IF(N1174="zákl. přenesená",J1174,0)</f>
        <v>0</v>
      </c>
      <c r="BH1174" s="186">
        <f>IF(N1174="sníž. přenesená",J1174,0)</f>
        <v>0</v>
      </c>
      <c r="BI1174" s="186">
        <f>IF(N1174="nulová",J1174,0)</f>
        <v>0</v>
      </c>
      <c r="BJ1174" s="19" t="s">
        <v>80</v>
      </c>
      <c r="BK1174" s="186">
        <f>ROUND(I1174*H1174,2)</f>
        <v>0</v>
      </c>
      <c r="BL1174" s="19" t="s">
        <v>233</v>
      </c>
      <c r="BM1174" s="185" t="s">
        <v>1857</v>
      </c>
    </row>
    <row r="1175" s="2" customFormat="1" ht="37.8" customHeight="1">
      <c r="A1175" s="38"/>
      <c r="B1175" s="172"/>
      <c r="C1175" s="173" t="s">
        <v>1858</v>
      </c>
      <c r="D1175" s="173" t="s">
        <v>191</v>
      </c>
      <c r="E1175" s="174" t="s">
        <v>1859</v>
      </c>
      <c r="F1175" s="175" t="s">
        <v>1860</v>
      </c>
      <c r="G1175" s="176" t="s">
        <v>553</v>
      </c>
      <c r="H1175" s="177">
        <v>2</v>
      </c>
      <c r="I1175" s="178"/>
      <c r="J1175" s="179">
        <f>ROUND(I1175*H1175,2)</f>
        <v>0</v>
      </c>
      <c r="K1175" s="180"/>
      <c r="L1175" s="39"/>
      <c r="M1175" s="181" t="s">
        <v>1</v>
      </c>
      <c r="N1175" s="182" t="s">
        <v>38</v>
      </c>
      <c r="O1175" s="77"/>
      <c r="P1175" s="183">
        <f>O1175*H1175</f>
        <v>0</v>
      </c>
      <c r="Q1175" s="183">
        <v>0</v>
      </c>
      <c r="R1175" s="183">
        <f>Q1175*H1175</f>
        <v>0</v>
      </c>
      <c r="S1175" s="183">
        <v>0</v>
      </c>
      <c r="T1175" s="184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185" t="s">
        <v>233</v>
      </c>
      <c r="AT1175" s="185" t="s">
        <v>191</v>
      </c>
      <c r="AU1175" s="185" t="s">
        <v>82</v>
      </c>
      <c r="AY1175" s="19" t="s">
        <v>189</v>
      </c>
      <c r="BE1175" s="186">
        <f>IF(N1175="základní",J1175,0)</f>
        <v>0</v>
      </c>
      <c r="BF1175" s="186">
        <f>IF(N1175="snížená",J1175,0)</f>
        <v>0</v>
      </c>
      <c r="BG1175" s="186">
        <f>IF(N1175="zákl. přenesená",J1175,0)</f>
        <v>0</v>
      </c>
      <c r="BH1175" s="186">
        <f>IF(N1175="sníž. přenesená",J1175,0)</f>
        <v>0</v>
      </c>
      <c r="BI1175" s="186">
        <f>IF(N1175="nulová",J1175,0)</f>
        <v>0</v>
      </c>
      <c r="BJ1175" s="19" t="s">
        <v>80</v>
      </c>
      <c r="BK1175" s="186">
        <f>ROUND(I1175*H1175,2)</f>
        <v>0</v>
      </c>
      <c r="BL1175" s="19" t="s">
        <v>233</v>
      </c>
      <c r="BM1175" s="185" t="s">
        <v>1861</v>
      </c>
    </row>
    <row r="1176" s="2" customFormat="1" ht="37.8" customHeight="1">
      <c r="A1176" s="38"/>
      <c r="B1176" s="172"/>
      <c r="C1176" s="173" t="s">
        <v>1125</v>
      </c>
      <c r="D1176" s="173" t="s">
        <v>191</v>
      </c>
      <c r="E1176" s="174" t="s">
        <v>1862</v>
      </c>
      <c r="F1176" s="175" t="s">
        <v>1863</v>
      </c>
      <c r="G1176" s="176" t="s">
        <v>553</v>
      </c>
      <c r="H1176" s="177">
        <v>1</v>
      </c>
      <c r="I1176" s="178"/>
      <c r="J1176" s="179">
        <f>ROUND(I1176*H1176,2)</f>
        <v>0</v>
      </c>
      <c r="K1176" s="180"/>
      <c r="L1176" s="39"/>
      <c r="M1176" s="181" t="s">
        <v>1</v>
      </c>
      <c r="N1176" s="182" t="s">
        <v>38</v>
      </c>
      <c r="O1176" s="77"/>
      <c r="P1176" s="183">
        <f>O1176*H1176</f>
        <v>0</v>
      </c>
      <c r="Q1176" s="183">
        <v>0</v>
      </c>
      <c r="R1176" s="183">
        <f>Q1176*H1176</f>
        <v>0</v>
      </c>
      <c r="S1176" s="183">
        <v>0</v>
      </c>
      <c r="T1176" s="184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185" t="s">
        <v>233</v>
      </c>
      <c r="AT1176" s="185" t="s">
        <v>191</v>
      </c>
      <c r="AU1176" s="185" t="s">
        <v>82</v>
      </c>
      <c r="AY1176" s="19" t="s">
        <v>189</v>
      </c>
      <c r="BE1176" s="186">
        <f>IF(N1176="základní",J1176,0)</f>
        <v>0</v>
      </c>
      <c r="BF1176" s="186">
        <f>IF(N1176="snížená",J1176,0)</f>
        <v>0</v>
      </c>
      <c r="BG1176" s="186">
        <f>IF(N1176="zákl. přenesená",J1176,0)</f>
        <v>0</v>
      </c>
      <c r="BH1176" s="186">
        <f>IF(N1176="sníž. přenesená",J1176,0)</f>
        <v>0</v>
      </c>
      <c r="BI1176" s="186">
        <f>IF(N1176="nulová",J1176,0)</f>
        <v>0</v>
      </c>
      <c r="BJ1176" s="19" t="s">
        <v>80</v>
      </c>
      <c r="BK1176" s="186">
        <f>ROUND(I1176*H1176,2)</f>
        <v>0</v>
      </c>
      <c r="BL1176" s="19" t="s">
        <v>233</v>
      </c>
      <c r="BM1176" s="185" t="s">
        <v>1864</v>
      </c>
    </row>
    <row r="1177" s="2" customFormat="1" ht="37.8" customHeight="1">
      <c r="A1177" s="38"/>
      <c r="B1177" s="172"/>
      <c r="C1177" s="173" t="s">
        <v>1132</v>
      </c>
      <c r="D1177" s="173" t="s">
        <v>191</v>
      </c>
      <c r="E1177" s="174" t="s">
        <v>1865</v>
      </c>
      <c r="F1177" s="175" t="s">
        <v>1866</v>
      </c>
      <c r="G1177" s="176" t="s">
        <v>228</v>
      </c>
      <c r="H1177" s="177">
        <v>80</v>
      </c>
      <c r="I1177" s="178"/>
      <c r="J1177" s="179">
        <f>ROUND(I1177*H1177,2)</f>
        <v>0</v>
      </c>
      <c r="K1177" s="180"/>
      <c r="L1177" s="39"/>
      <c r="M1177" s="181" t="s">
        <v>1</v>
      </c>
      <c r="N1177" s="182" t="s">
        <v>38</v>
      </c>
      <c r="O1177" s="77"/>
      <c r="P1177" s="183">
        <f>O1177*H1177</f>
        <v>0</v>
      </c>
      <c r="Q1177" s="183">
        <v>0</v>
      </c>
      <c r="R1177" s="183">
        <f>Q1177*H1177</f>
        <v>0</v>
      </c>
      <c r="S1177" s="183">
        <v>0</v>
      </c>
      <c r="T1177" s="184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185" t="s">
        <v>233</v>
      </c>
      <c r="AT1177" s="185" t="s">
        <v>191</v>
      </c>
      <c r="AU1177" s="185" t="s">
        <v>82</v>
      </c>
      <c r="AY1177" s="19" t="s">
        <v>189</v>
      </c>
      <c r="BE1177" s="186">
        <f>IF(N1177="základní",J1177,0)</f>
        <v>0</v>
      </c>
      <c r="BF1177" s="186">
        <f>IF(N1177="snížená",J1177,0)</f>
        <v>0</v>
      </c>
      <c r="BG1177" s="186">
        <f>IF(N1177="zákl. přenesená",J1177,0)</f>
        <v>0</v>
      </c>
      <c r="BH1177" s="186">
        <f>IF(N1177="sníž. přenesená",J1177,0)</f>
        <v>0</v>
      </c>
      <c r="BI1177" s="186">
        <f>IF(N1177="nulová",J1177,0)</f>
        <v>0</v>
      </c>
      <c r="BJ1177" s="19" t="s">
        <v>80</v>
      </c>
      <c r="BK1177" s="186">
        <f>ROUND(I1177*H1177,2)</f>
        <v>0</v>
      </c>
      <c r="BL1177" s="19" t="s">
        <v>233</v>
      </c>
      <c r="BM1177" s="185" t="s">
        <v>1867</v>
      </c>
    </row>
    <row r="1178" s="2" customFormat="1" ht="37.8" customHeight="1">
      <c r="A1178" s="38"/>
      <c r="B1178" s="172"/>
      <c r="C1178" s="173" t="s">
        <v>1868</v>
      </c>
      <c r="D1178" s="173" t="s">
        <v>191</v>
      </c>
      <c r="E1178" s="174" t="s">
        <v>1869</v>
      </c>
      <c r="F1178" s="175" t="s">
        <v>1870</v>
      </c>
      <c r="G1178" s="176" t="s">
        <v>553</v>
      </c>
      <c r="H1178" s="177">
        <v>1</v>
      </c>
      <c r="I1178" s="178"/>
      <c r="J1178" s="179">
        <f>ROUND(I1178*H1178,2)</f>
        <v>0</v>
      </c>
      <c r="K1178" s="180"/>
      <c r="L1178" s="39"/>
      <c r="M1178" s="181" t="s">
        <v>1</v>
      </c>
      <c r="N1178" s="182" t="s">
        <v>38</v>
      </c>
      <c r="O1178" s="77"/>
      <c r="P1178" s="183">
        <f>O1178*H1178</f>
        <v>0</v>
      </c>
      <c r="Q1178" s="183">
        <v>0</v>
      </c>
      <c r="R1178" s="183">
        <f>Q1178*H1178</f>
        <v>0</v>
      </c>
      <c r="S1178" s="183">
        <v>0</v>
      </c>
      <c r="T1178" s="184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185" t="s">
        <v>233</v>
      </c>
      <c r="AT1178" s="185" t="s">
        <v>191</v>
      </c>
      <c r="AU1178" s="185" t="s">
        <v>82</v>
      </c>
      <c r="AY1178" s="19" t="s">
        <v>189</v>
      </c>
      <c r="BE1178" s="186">
        <f>IF(N1178="základní",J1178,0)</f>
        <v>0</v>
      </c>
      <c r="BF1178" s="186">
        <f>IF(N1178="snížená",J1178,0)</f>
        <v>0</v>
      </c>
      <c r="BG1178" s="186">
        <f>IF(N1178="zákl. přenesená",J1178,0)</f>
        <v>0</v>
      </c>
      <c r="BH1178" s="186">
        <f>IF(N1178="sníž. přenesená",J1178,0)</f>
        <v>0</v>
      </c>
      <c r="BI1178" s="186">
        <f>IF(N1178="nulová",J1178,0)</f>
        <v>0</v>
      </c>
      <c r="BJ1178" s="19" t="s">
        <v>80</v>
      </c>
      <c r="BK1178" s="186">
        <f>ROUND(I1178*H1178,2)</f>
        <v>0</v>
      </c>
      <c r="BL1178" s="19" t="s">
        <v>233</v>
      </c>
      <c r="BM1178" s="185" t="s">
        <v>1871</v>
      </c>
    </row>
    <row r="1179" s="2" customFormat="1" ht="37.8" customHeight="1">
      <c r="A1179" s="38"/>
      <c r="B1179" s="172"/>
      <c r="C1179" s="173" t="s">
        <v>1872</v>
      </c>
      <c r="D1179" s="173" t="s">
        <v>191</v>
      </c>
      <c r="E1179" s="174" t="s">
        <v>1873</v>
      </c>
      <c r="F1179" s="175" t="s">
        <v>1874</v>
      </c>
      <c r="G1179" s="176" t="s">
        <v>312</v>
      </c>
      <c r="H1179" s="177">
        <v>1</v>
      </c>
      <c r="I1179" s="178"/>
      <c r="J1179" s="179">
        <f>ROUND(I1179*H1179,2)</f>
        <v>0</v>
      </c>
      <c r="K1179" s="180"/>
      <c r="L1179" s="39"/>
      <c r="M1179" s="181" t="s">
        <v>1</v>
      </c>
      <c r="N1179" s="182" t="s">
        <v>38</v>
      </c>
      <c r="O1179" s="77"/>
      <c r="P1179" s="183">
        <f>O1179*H1179</f>
        <v>0</v>
      </c>
      <c r="Q1179" s="183">
        <v>0</v>
      </c>
      <c r="R1179" s="183">
        <f>Q1179*H1179</f>
        <v>0</v>
      </c>
      <c r="S1179" s="183">
        <v>0</v>
      </c>
      <c r="T1179" s="184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185" t="s">
        <v>233</v>
      </c>
      <c r="AT1179" s="185" t="s">
        <v>191</v>
      </c>
      <c r="AU1179" s="185" t="s">
        <v>82</v>
      </c>
      <c r="AY1179" s="19" t="s">
        <v>189</v>
      </c>
      <c r="BE1179" s="186">
        <f>IF(N1179="základní",J1179,0)</f>
        <v>0</v>
      </c>
      <c r="BF1179" s="186">
        <f>IF(N1179="snížená",J1179,0)</f>
        <v>0</v>
      </c>
      <c r="BG1179" s="186">
        <f>IF(N1179="zákl. přenesená",J1179,0)</f>
        <v>0</v>
      </c>
      <c r="BH1179" s="186">
        <f>IF(N1179="sníž. přenesená",J1179,0)</f>
        <v>0</v>
      </c>
      <c r="BI1179" s="186">
        <f>IF(N1179="nulová",J1179,0)</f>
        <v>0</v>
      </c>
      <c r="BJ1179" s="19" t="s">
        <v>80</v>
      </c>
      <c r="BK1179" s="186">
        <f>ROUND(I1179*H1179,2)</f>
        <v>0</v>
      </c>
      <c r="BL1179" s="19" t="s">
        <v>233</v>
      </c>
      <c r="BM1179" s="185" t="s">
        <v>1875</v>
      </c>
    </row>
    <row r="1180" s="13" customFormat="1">
      <c r="A1180" s="13"/>
      <c r="B1180" s="187"/>
      <c r="C1180" s="13"/>
      <c r="D1180" s="188" t="s">
        <v>195</v>
      </c>
      <c r="E1180" s="189" t="s">
        <v>1</v>
      </c>
      <c r="F1180" s="190" t="s">
        <v>1876</v>
      </c>
      <c r="G1180" s="13"/>
      <c r="H1180" s="189" t="s">
        <v>1</v>
      </c>
      <c r="I1180" s="191"/>
      <c r="J1180" s="13"/>
      <c r="K1180" s="13"/>
      <c r="L1180" s="187"/>
      <c r="M1180" s="192"/>
      <c r="N1180" s="193"/>
      <c r="O1180" s="193"/>
      <c r="P1180" s="193"/>
      <c r="Q1180" s="193"/>
      <c r="R1180" s="193"/>
      <c r="S1180" s="193"/>
      <c r="T1180" s="194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189" t="s">
        <v>195</v>
      </c>
      <c r="AU1180" s="189" t="s">
        <v>82</v>
      </c>
      <c r="AV1180" s="13" t="s">
        <v>80</v>
      </c>
      <c r="AW1180" s="13" t="s">
        <v>30</v>
      </c>
      <c r="AX1180" s="13" t="s">
        <v>73</v>
      </c>
      <c r="AY1180" s="189" t="s">
        <v>189</v>
      </c>
    </row>
    <row r="1181" s="13" customFormat="1">
      <c r="A1181" s="13"/>
      <c r="B1181" s="187"/>
      <c r="C1181" s="13"/>
      <c r="D1181" s="188" t="s">
        <v>195</v>
      </c>
      <c r="E1181" s="189" t="s">
        <v>1</v>
      </c>
      <c r="F1181" s="190" t="s">
        <v>1877</v>
      </c>
      <c r="G1181" s="13"/>
      <c r="H1181" s="189" t="s">
        <v>1</v>
      </c>
      <c r="I1181" s="191"/>
      <c r="J1181" s="13"/>
      <c r="K1181" s="13"/>
      <c r="L1181" s="187"/>
      <c r="M1181" s="192"/>
      <c r="N1181" s="193"/>
      <c r="O1181" s="193"/>
      <c r="P1181" s="193"/>
      <c r="Q1181" s="193"/>
      <c r="R1181" s="193"/>
      <c r="S1181" s="193"/>
      <c r="T1181" s="194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189" t="s">
        <v>195</v>
      </c>
      <c r="AU1181" s="189" t="s">
        <v>82</v>
      </c>
      <c r="AV1181" s="13" t="s">
        <v>80</v>
      </c>
      <c r="AW1181" s="13" t="s">
        <v>30</v>
      </c>
      <c r="AX1181" s="13" t="s">
        <v>73</v>
      </c>
      <c r="AY1181" s="189" t="s">
        <v>189</v>
      </c>
    </row>
    <row r="1182" s="13" customFormat="1">
      <c r="A1182" s="13"/>
      <c r="B1182" s="187"/>
      <c r="C1182" s="13"/>
      <c r="D1182" s="188" t="s">
        <v>195</v>
      </c>
      <c r="E1182" s="189" t="s">
        <v>1</v>
      </c>
      <c r="F1182" s="190" t="s">
        <v>1878</v>
      </c>
      <c r="G1182" s="13"/>
      <c r="H1182" s="189" t="s">
        <v>1</v>
      </c>
      <c r="I1182" s="191"/>
      <c r="J1182" s="13"/>
      <c r="K1182" s="13"/>
      <c r="L1182" s="187"/>
      <c r="M1182" s="192"/>
      <c r="N1182" s="193"/>
      <c r="O1182" s="193"/>
      <c r="P1182" s="193"/>
      <c r="Q1182" s="193"/>
      <c r="R1182" s="193"/>
      <c r="S1182" s="193"/>
      <c r="T1182" s="194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189" t="s">
        <v>195</v>
      </c>
      <c r="AU1182" s="189" t="s">
        <v>82</v>
      </c>
      <c r="AV1182" s="13" t="s">
        <v>80</v>
      </c>
      <c r="AW1182" s="13" t="s">
        <v>30</v>
      </c>
      <c r="AX1182" s="13" t="s">
        <v>73</v>
      </c>
      <c r="AY1182" s="189" t="s">
        <v>189</v>
      </c>
    </row>
    <row r="1183" s="13" customFormat="1">
      <c r="A1183" s="13"/>
      <c r="B1183" s="187"/>
      <c r="C1183" s="13"/>
      <c r="D1183" s="188" t="s">
        <v>195</v>
      </c>
      <c r="E1183" s="189" t="s">
        <v>1</v>
      </c>
      <c r="F1183" s="190" t="s">
        <v>1879</v>
      </c>
      <c r="G1183" s="13"/>
      <c r="H1183" s="189" t="s">
        <v>1</v>
      </c>
      <c r="I1183" s="191"/>
      <c r="J1183" s="13"/>
      <c r="K1183" s="13"/>
      <c r="L1183" s="187"/>
      <c r="M1183" s="192"/>
      <c r="N1183" s="193"/>
      <c r="O1183" s="193"/>
      <c r="P1183" s="193"/>
      <c r="Q1183" s="193"/>
      <c r="R1183" s="193"/>
      <c r="S1183" s="193"/>
      <c r="T1183" s="194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189" t="s">
        <v>195</v>
      </c>
      <c r="AU1183" s="189" t="s">
        <v>82</v>
      </c>
      <c r="AV1183" s="13" t="s">
        <v>80</v>
      </c>
      <c r="AW1183" s="13" t="s">
        <v>30</v>
      </c>
      <c r="AX1183" s="13" t="s">
        <v>73</v>
      </c>
      <c r="AY1183" s="189" t="s">
        <v>189</v>
      </c>
    </row>
    <row r="1184" s="13" customFormat="1">
      <c r="A1184" s="13"/>
      <c r="B1184" s="187"/>
      <c r="C1184" s="13"/>
      <c r="D1184" s="188" t="s">
        <v>195</v>
      </c>
      <c r="E1184" s="189" t="s">
        <v>1</v>
      </c>
      <c r="F1184" s="190" t="s">
        <v>1880</v>
      </c>
      <c r="G1184" s="13"/>
      <c r="H1184" s="189" t="s">
        <v>1</v>
      </c>
      <c r="I1184" s="191"/>
      <c r="J1184" s="13"/>
      <c r="K1184" s="13"/>
      <c r="L1184" s="187"/>
      <c r="M1184" s="192"/>
      <c r="N1184" s="193"/>
      <c r="O1184" s="193"/>
      <c r="P1184" s="193"/>
      <c r="Q1184" s="193"/>
      <c r="R1184" s="193"/>
      <c r="S1184" s="193"/>
      <c r="T1184" s="194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189" t="s">
        <v>195</v>
      </c>
      <c r="AU1184" s="189" t="s">
        <v>82</v>
      </c>
      <c r="AV1184" s="13" t="s">
        <v>80</v>
      </c>
      <c r="AW1184" s="13" t="s">
        <v>30</v>
      </c>
      <c r="AX1184" s="13" t="s">
        <v>73</v>
      </c>
      <c r="AY1184" s="189" t="s">
        <v>189</v>
      </c>
    </row>
    <row r="1185" s="13" customFormat="1">
      <c r="A1185" s="13"/>
      <c r="B1185" s="187"/>
      <c r="C1185" s="13"/>
      <c r="D1185" s="188" t="s">
        <v>195</v>
      </c>
      <c r="E1185" s="189" t="s">
        <v>1</v>
      </c>
      <c r="F1185" s="190" t="s">
        <v>1881</v>
      </c>
      <c r="G1185" s="13"/>
      <c r="H1185" s="189" t="s">
        <v>1</v>
      </c>
      <c r="I1185" s="191"/>
      <c r="J1185" s="13"/>
      <c r="K1185" s="13"/>
      <c r="L1185" s="187"/>
      <c r="M1185" s="192"/>
      <c r="N1185" s="193"/>
      <c r="O1185" s="193"/>
      <c r="P1185" s="193"/>
      <c r="Q1185" s="193"/>
      <c r="R1185" s="193"/>
      <c r="S1185" s="193"/>
      <c r="T1185" s="194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189" t="s">
        <v>195</v>
      </c>
      <c r="AU1185" s="189" t="s">
        <v>82</v>
      </c>
      <c r="AV1185" s="13" t="s">
        <v>80</v>
      </c>
      <c r="AW1185" s="13" t="s">
        <v>30</v>
      </c>
      <c r="AX1185" s="13" t="s">
        <v>73</v>
      </c>
      <c r="AY1185" s="189" t="s">
        <v>189</v>
      </c>
    </row>
    <row r="1186" s="14" customFormat="1">
      <c r="A1186" s="14"/>
      <c r="B1186" s="195"/>
      <c r="C1186" s="14"/>
      <c r="D1186" s="188" t="s">
        <v>195</v>
      </c>
      <c r="E1186" s="196" t="s">
        <v>1</v>
      </c>
      <c r="F1186" s="197" t="s">
        <v>80</v>
      </c>
      <c r="G1186" s="14"/>
      <c r="H1186" s="198">
        <v>1</v>
      </c>
      <c r="I1186" s="199"/>
      <c r="J1186" s="14"/>
      <c r="K1186" s="14"/>
      <c r="L1186" s="195"/>
      <c r="M1186" s="200"/>
      <c r="N1186" s="201"/>
      <c r="O1186" s="201"/>
      <c r="P1186" s="201"/>
      <c r="Q1186" s="201"/>
      <c r="R1186" s="201"/>
      <c r="S1186" s="201"/>
      <c r="T1186" s="202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196" t="s">
        <v>195</v>
      </c>
      <c r="AU1186" s="196" t="s">
        <v>82</v>
      </c>
      <c r="AV1186" s="14" t="s">
        <v>82</v>
      </c>
      <c r="AW1186" s="14" t="s">
        <v>30</v>
      </c>
      <c r="AX1186" s="14" t="s">
        <v>80</v>
      </c>
      <c r="AY1186" s="196" t="s">
        <v>189</v>
      </c>
    </row>
    <row r="1187" s="2" customFormat="1" ht="49.05" customHeight="1">
      <c r="A1187" s="38"/>
      <c r="B1187" s="172"/>
      <c r="C1187" s="173" t="s">
        <v>1136</v>
      </c>
      <c r="D1187" s="173" t="s">
        <v>191</v>
      </c>
      <c r="E1187" s="174" t="s">
        <v>1882</v>
      </c>
      <c r="F1187" s="175" t="s">
        <v>1883</v>
      </c>
      <c r="G1187" s="176" t="s">
        <v>1062</v>
      </c>
      <c r="H1187" s="230"/>
      <c r="I1187" s="178"/>
      <c r="J1187" s="179">
        <f>ROUND(I1187*H1187,2)</f>
        <v>0</v>
      </c>
      <c r="K1187" s="180"/>
      <c r="L1187" s="39"/>
      <c r="M1187" s="181" t="s">
        <v>1</v>
      </c>
      <c r="N1187" s="182" t="s">
        <v>38</v>
      </c>
      <c r="O1187" s="77"/>
      <c r="P1187" s="183">
        <f>O1187*H1187</f>
        <v>0</v>
      </c>
      <c r="Q1187" s="183">
        <v>0</v>
      </c>
      <c r="R1187" s="183">
        <f>Q1187*H1187</f>
        <v>0</v>
      </c>
      <c r="S1187" s="183">
        <v>0</v>
      </c>
      <c r="T1187" s="184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185" t="s">
        <v>233</v>
      </c>
      <c r="AT1187" s="185" t="s">
        <v>191</v>
      </c>
      <c r="AU1187" s="185" t="s">
        <v>82</v>
      </c>
      <c r="AY1187" s="19" t="s">
        <v>189</v>
      </c>
      <c r="BE1187" s="186">
        <f>IF(N1187="základní",J1187,0)</f>
        <v>0</v>
      </c>
      <c r="BF1187" s="186">
        <f>IF(N1187="snížená",J1187,0)</f>
        <v>0</v>
      </c>
      <c r="BG1187" s="186">
        <f>IF(N1187="zákl. přenesená",J1187,0)</f>
        <v>0</v>
      </c>
      <c r="BH1187" s="186">
        <f>IF(N1187="sníž. přenesená",J1187,0)</f>
        <v>0</v>
      </c>
      <c r="BI1187" s="186">
        <f>IF(N1187="nulová",J1187,0)</f>
        <v>0</v>
      </c>
      <c r="BJ1187" s="19" t="s">
        <v>80</v>
      </c>
      <c r="BK1187" s="186">
        <f>ROUND(I1187*H1187,2)</f>
        <v>0</v>
      </c>
      <c r="BL1187" s="19" t="s">
        <v>233</v>
      </c>
      <c r="BM1187" s="185" t="s">
        <v>1884</v>
      </c>
    </row>
    <row r="1188" s="12" customFormat="1" ht="22.8" customHeight="1">
      <c r="A1188" s="12"/>
      <c r="B1188" s="159"/>
      <c r="C1188" s="12"/>
      <c r="D1188" s="160" t="s">
        <v>72</v>
      </c>
      <c r="E1188" s="170" t="s">
        <v>1885</v>
      </c>
      <c r="F1188" s="170" t="s">
        <v>1886</v>
      </c>
      <c r="G1188" s="12"/>
      <c r="H1188" s="12"/>
      <c r="I1188" s="162"/>
      <c r="J1188" s="171">
        <f>BK1188</f>
        <v>0</v>
      </c>
      <c r="K1188" s="12"/>
      <c r="L1188" s="159"/>
      <c r="M1188" s="164"/>
      <c r="N1188" s="165"/>
      <c r="O1188" s="165"/>
      <c r="P1188" s="166">
        <f>SUM(P1189:P1234)</f>
        <v>0</v>
      </c>
      <c r="Q1188" s="165"/>
      <c r="R1188" s="166">
        <f>SUM(R1189:R1234)</f>
        <v>0</v>
      </c>
      <c r="S1188" s="165"/>
      <c r="T1188" s="167">
        <f>SUM(T1189:T1234)</f>
        <v>0</v>
      </c>
      <c r="U1188" s="12"/>
      <c r="V1188" s="12"/>
      <c r="W1188" s="12"/>
      <c r="X1188" s="12"/>
      <c r="Y1188" s="12"/>
      <c r="Z1188" s="12"/>
      <c r="AA1188" s="12"/>
      <c r="AB1188" s="12"/>
      <c r="AC1188" s="12"/>
      <c r="AD1188" s="12"/>
      <c r="AE1188" s="12"/>
      <c r="AR1188" s="160" t="s">
        <v>82</v>
      </c>
      <c r="AT1188" s="168" t="s">
        <v>72</v>
      </c>
      <c r="AU1188" s="168" t="s">
        <v>80</v>
      </c>
      <c r="AY1188" s="160" t="s">
        <v>189</v>
      </c>
      <c r="BK1188" s="169">
        <f>SUM(BK1189:BK1234)</f>
        <v>0</v>
      </c>
    </row>
    <row r="1189" s="2" customFormat="1" ht="24.15" customHeight="1">
      <c r="A1189" s="38"/>
      <c r="B1189" s="172"/>
      <c r="C1189" s="173" t="s">
        <v>1887</v>
      </c>
      <c r="D1189" s="173" t="s">
        <v>191</v>
      </c>
      <c r="E1189" s="174" t="s">
        <v>1888</v>
      </c>
      <c r="F1189" s="175" t="s">
        <v>1889</v>
      </c>
      <c r="G1189" s="176" t="s">
        <v>223</v>
      </c>
      <c r="H1189" s="177">
        <v>9.1199999999999992</v>
      </c>
      <c r="I1189" s="178"/>
      <c r="J1189" s="179">
        <f>ROUND(I1189*H1189,2)</f>
        <v>0</v>
      </c>
      <c r="K1189" s="180"/>
      <c r="L1189" s="39"/>
      <c r="M1189" s="181" t="s">
        <v>1</v>
      </c>
      <c r="N1189" s="182" t="s">
        <v>38</v>
      </c>
      <c r="O1189" s="77"/>
      <c r="P1189" s="183">
        <f>O1189*H1189</f>
        <v>0</v>
      </c>
      <c r="Q1189" s="183">
        <v>0</v>
      </c>
      <c r="R1189" s="183">
        <f>Q1189*H1189</f>
        <v>0</v>
      </c>
      <c r="S1189" s="183">
        <v>0</v>
      </c>
      <c r="T1189" s="184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185" t="s">
        <v>233</v>
      </c>
      <c r="AT1189" s="185" t="s">
        <v>191</v>
      </c>
      <c r="AU1189" s="185" t="s">
        <v>82</v>
      </c>
      <c r="AY1189" s="19" t="s">
        <v>189</v>
      </c>
      <c r="BE1189" s="186">
        <f>IF(N1189="základní",J1189,0)</f>
        <v>0</v>
      </c>
      <c r="BF1189" s="186">
        <f>IF(N1189="snížená",J1189,0)</f>
        <v>0</v>
      </c>
      <c r="BG1189" s="186">
        <f>IF(N1189="zákl. přenesená",J1189,0)</f>
        <v>0</v>
      </c>
      <c r="BH1189" s="186">
        <f>IF(N1189="sníž. přenesená",J1189,0)</f>
        <v>0</v>
      </c>
      <c r="BI1189" s="186">
        <f>IF(N1189="nulová",J1189,0)</f>
        <v>0</v>
      </c>
      <c r="BJ1189" s="19" t="s">
        <v>80</v>
      </c>
      <c r="BK1189" s="186">
        <f>ROUND(I1189*H1189,2)</f>
        <v>0</v>
      </c>
      <c r="BL1189" s="19" t="s">
        <v>233</v>
      </c>
      <c r="BM1189" s="185" t="s">
        <v>1472</v>
      </c>
    </row>
    <row r="1190" s="13" customFormat="1">
      <c r="A1190" s="13"/>
      <c r="B1190" s="187"/>
      <c r="C1190" s="13"/>
      <c r="D1190" s="188" t="s">
        <v>195</v>
      </c>
      <c r="E1190" s="189" t="s">
        <v>1</v>
      </c>
      <c r="F1190" s="190" t="s">
        <v>1890</v>
      </c>
      <c r="G1190" s="13"/>
      <c r="H1190" s="189" t="s">
        <v>1</v>
      </c>
      <c r="I1190" s="191"/>
      <c r="J1190" s="13"/>
      <c r="K1190" s="13"/>
      <c r="L1190" s="187"/>
      <c r="M1190" s="192"/>
      <c r="N1190" s="193"/>
      <c r="O1190" s="193"/>
      <c r="P1190" s="193"/>
      <c r="Q1190" s="193"/>
      <c r="R1190" s="193"/>
      <c r="S1190" s="193"/>
      <c r="T1190" s="194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189" t="s">
        <v>195</v>
      </c>
      <c r="AU1190" s="189" t="s">
        <v>82</v>
      </c>
      <c r="AV1190" s="13" t="s">
        <v>80</v>
      </c>
      <c r="AW1190" s="13" t="s">
        <v>30</v>
      </c>
      <c r="AX1190" s="13" t="s">
        <v>73</v>
      </c>
      <c r="AY1190" s="189" t="s">
        <v>189</v>
      </c>
    </row>
    <row r="1191" s="14" customFormat="1">
      <c r="A1191" s="14"/>
      <c r="B1191" s="195"/>
      <c r="C1191" s="14"/>
      <c r="D1191" s="188" t="s">
        <v>195</v>
      </c>
      <c r="E1191" s="196" t="s">
        <v>1</v>
      </c>
      <c r="F1191" s="197" t="s">
        <v>1891</v>
      </c>
      <c r="G1191" s="14"/>
      <c r="H1191" s="198">
        <v>9.1199999999999992</v>
      </c>
      <c r="I1191" s="199"/>
      <c r="J1191" s="14"/>
      <c r="K1191" s="14"/>
      <c r="L1191" s="195"/>
      <c r="M1191" s="200"/>
      <c r="N1191" s="201"/>
      <c r="O1191" s="201"/>
      <c r="P1191" s="201"/>
      <c r="Q1191" s="201"/>
      <c r="R1191" s="201"/>
      <c r="S1191" s="201"/>
      <c r="T1191" s="202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196" t="s">
        <v>195</v>
      </c>
      <c r="AU1191" s="196" t="s">
        <v>82</v>
      </c>
      <c r="AV1191" s="14" t="s">
        <v>82</v>
      </c>
      <c r="AW1191" s="14" t="s">
        <v>30</v>
      </c>
      <c r="AX1191" s="14" t="s">
        <v>73</v>
      </c>
      <c r="AY1191" s="196" t="s">
        <v>189</v>
      </c>
    </row>
    <row r="1192" s="15" customFormat="1">
      <c r="A1192" s="15"/>
      <c r="B1192" s="203"/>
      <c r="C1192" s="15"/>
      <c r="D1192" s="188" t="s">
        <v>195</v>
      </c>
      <c r="E1192" s="204" t="s">
        <v>1</v>
      </c>
      <c r="F1192" s="205" t="s">
        <v>200</v>
      </c>
      <c r="G1192" s="15"/>
      <c r="H1192" s="206">
        <v>9.1199999999999992</v>
      </c>
      <c r="I1192" s="207"/>
      <c r="J1192" s="15"/>
      <c r="K1192" s="15"/>
      <c r="L1192" s="203"/>
      <c r="M1192" s="208"/>
      <c r="N1192" s="209"/>
      <c r="O1192" s="209"/>
      <c r="P1192" s="209"/>
      <c r="Q1192" s="209"/>
      <c r="R1192" s="209"/>
      <c r="S1192" s="209"/>
      <c r="T1192" s="210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04" t="s">
        <v>195</v>
      </c>
      <c r="AU1192" s="204" t="s">
        <v>82</v>
      </c>
      <c r="AV1192" s="15" t="s">
        <v>104</v>
      </c>
      <c r="AW1192" s="15" t="s">
        <v>30</v>
      </c>
      <c r="AX1192" s="15" t="s">
        <v>80</v>
      </c>
      <c r="AY1192" s="204" t="s">
        <v>189</v>
      </c>
    </row>
    <row r="1193" s="2" customFormat="1" ht="24.15" customHeight="1">
      <c r="A1193" s="38"/>
      <c r="B1193" s="172"/>
      <c r="C1193" s="173" t="s">
        <v>1140</v>
      </c>
      <c r="D1193" s="173" t="s">
        <v>191</v>
      </c>
      <c r="E1193" s="174" t="s">
        <v>1892</v>
      </c>
      <c r="F1193" s="175" t="s">
        <v>1893</v>
      </c>
      <c r="G1193" s="176" t="s">
        <v>223</v>
      </c>
      <c r="H1193" s="177">
        <v>5.1070000000000002</v>
      </c>
      <c r="I1193" s="178"/>
      <c r="J1193" s="179">
        <f>ROUND(I1193*H1193,2)</f>
        <v>0</v>
      </c>
      <c r="K1193" s="180"/>
      <c r="L1193" s="39"/>
      <c r="M1193" s="181" t="s">
        <v>1</v>
      </c>
      <c r="N1193" s="182" t="s">
        <v>38</v>
      </c>
      <c r="O1193" s="77"/>
      <c r="P1193" s="183">
        <f>O1193*H1193</f>
        <v>0</v>
      </c>
      <c r="Q1193" s="183">
        <v>0</v>
      </c>
      <c r="R1193" s="183">
        <f>Q1193*H1193</f>
        <v>0</v>
      </c>
      <c r="S1193" s="183">
        <v>0</v>
      </c>
      <c r="T1193" s="184">
        <f>S1193*H1193</f>
        <v>0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185" t="s">
        <v>233</v>
      </c>
      <c r="AT1193" s="185" t="s">
        <v>191</v>
      </c>
      <c r="AU1193" s="185" t="s">
        <v>82</v>
      </c>
      <c r="AY1193" s="19" t="s">
        <v>189</v>
      </c>
      <c r="BE1193" s="186">
        <f>IF(N1193="základní",J1193,0)</f>
        <v>0</v>
      </c>
      <c r="BF1193" s="186">
        <f>IF(N1193="snížená",J1193,0)</f>
        <v>0</v>
      </c>
      <c r="BG1193" s="186">
        <f>IF(N1193="zákl. přenesená",J1193,0)</f>
        <v>0</v>
      </c>
      <c r="BH1193" s="186">
        <f>IF(N1193="sníž. přenesená",J1193,0)</f>
        <v>0</v>
      </c>
      <c r="BI1193" s="186">
        <f>IF(N1193="nulová",J1193,0)</f>
        <v>0</v>
      </c>
      <c r="BJ1193" s="19" t="s">
        <v>80</v>
      </c>
      <c r="BK1193" s="186">
        <f>ROUND(I1193*H1193,2)</f>
        <v>0</v>
      </c>
      <c r="BL1193" s="19" t="s">
        <v>233</v>
      </c>
      <c r="BM1193" s="185" t="s">
        <v>1618</v>
      </c>
    </row>
    <row r="1194" s="13" customFormat="1">
      <c r="A1194" s="13"/>
      <c r="B1194" s="187"/>
      <c r="C1194" s="13"/>
      <c r="D1194" s="188" t="s">
        <v>195</v>
      </c>
      <c r="E1194" s="189" t="s">
        <v>1</v>
      </c>
      <c r="F1194" s="190" t="s">
        <v>1890</v>
      </c>
      <c r="G1194" s="13"/>
      <c r="H1194" s="189" t="s">
        <v>1</v>
      </c>
      <c r="I1194" s="191"/>
      <c r="J1194" s="13"/>
      <c r="K1194" s="13"/>
      <c r="L1194" s="187"/>
      <c r="M1194" s="192"/>
      <c r="N1194" s="193"/>
      <c r="O1194" s="193"/>
      <c r="P1194" s="193"/>
      <c r="Q1194" s="193"/>
      <c r="R1194" s="193"/>
      <c r="S1194" s="193"/>
      <c r="T1194" s="194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189" t="s">
        <v>195</v>
      </c>
      <c r="AU1194" s="189" t="s">
        <v>82</v>
      </c>
      <c r="AV1194" s="13" t="s">
        <v>80</v>
      </c>
      <c r="AW1194" s="13" t="s">
        <v>30</v>
      </c>
      <c r="AX1194" s="13" t="s">
        <v>73</v>
      </c>
      <c r="AY1194" s="189" t="s">
        <v>189</v>
      </c>
    </row>
    <row r="1195" s="14" customFormat="1">
      <c r="A1195" s="14"/>
      <c r="B1195" s="195"/>
      <c r="C1195" s="14"/>
      <c r="D1195" s="188" t="s">
        <v>195</v>
      </c>
      <c r="E1195" s="196" t="s">
        <v>1</v>
      </c>
      <c r="F1195" s="197" t="s">
        <v>1894</v>
      </c>
      <c r="G1195" s="14"/>
      <c r="H1195" s="198">
        <v>5.1070000000000002</v>
      </c>
      <c r="I1195" s="199"/>
      <c r="J1195" s="14"/>
      <c r="K1195" s="14"/>
      <c r="L1195" s="195"/>
      <c r="M1195" s="200"/>
      <c r="N1195" s="201"/>
      <c r="O1195" s="201"/>
      <c r="P1195" s="201"/>
      <c r="Q1195" s="201"/>
      <c r="R1195" s="201"/>
      <c r="S1195" s="201"/>
      <c r="T1195" s="202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196" t="s">
        <v>195</v>
      </c>
      <c r="AU1195" s="196" t="s">
        <v>82</v>
      </c>
      <c r="AV1195" s="14" t="s">
        <v>82</v>
      </c>
      <c r="AW1195" s="14" t="s">
        <v>30</v>
      </c>
      <c r="AX1195" s="14" t="s">
        <v>73</v>
      </c>
      <c r="AY1195" s="196" t="s">
        <v>189</v>
      </c>
    </row>
    <row r="1196" s="15" customFormat="1">
      <c r="A1196" s="15"/>
      <c r="B1196" s="203"/>
      <c r="C1196" s="15"/>
      <c r="D1196" s="188" t="s">
        <v>195</v>
      </c>
      <c r="E1196" s="204" t="s">
        <v>1</v>
      </c>
      <c r="F1196" s="205" t="s">
        <v>200</v>
      </c>
      <c r="G1196" s="15"/>
      <c r="H1196" s="206">
        <v>5.1070000000000002</v>
      </c>
      <c r="I1196" s="207"/>
      <c r="J1196" s="15"/>
      <c r="K1196" s="15"/>
      <c r="L1196" s="203"/>
      <c r="M1196" s="208"/>
      <c r="N1196" s="209"/>
      <c r="O1196" s="209"/>
      <c r="P1196" s="209"/>
      <c r="Q1196" s="209"/>
      <c r="R1196" s="209"/>
      <c r="S1196" s="209"/>
      <c r="T1196" s="210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04" t="s">
        <v>195</v>
      </c>
      <c r="AU1196" s="204" t="s">
        <v>82</v>
      </c>
      <c r="AV1196" s="15" t="s">
        <v>104</v>
      </c>
      <c r="AW1196" s="15" t="s">
        <v>30</v>
      </c>
      <c r="AX1196" s="15" t="s">
        <v>80</v>
      </c>
      <c r="AY1196" s="204" t="s">
        <v>189</v>
      </c>
    </row>
    <row r="1197" s="2" customFormat="1" ht="21.75" customHeight="1">
      <c r="A1197" s="38"/>
      <c r="B1197" s="172"/>
      <c r="C1197" s="173" t="s">
        <v>1895</v>
      </c>
      <c r="D1197" s="173" t="s">
        <v>191</v>
      </c>
      <c r="E1197" s="174" t="s">
        <v>1896</v>
      </c>
      <c r="F1197" s="175" t="s">
        <v>1897</v>
      </c>
      <c r="G1197" s="176" t="s">
        <v>228</v>
      </c>
      <c r="H1197" s="177">
        <v>30.399999999999999</v>
      </c>
      <c r="I1197" s="178"/>
      <c r="J1197" s="179">
        <f>ROUND(I1197*H1197,2)</f>
        <v>0</v>
      </c>
      <c r="K1197" s="180"/>
      <c r="L1197" s="39"/>
      <c r="M1197" s="181" t="s">
        <v>1</v>
      </c>
      <c r="N1197" s="182" t="s">
        <v>38</v>
      </c>
      <c r="O1197" s="77"/>
      <c r="P1197" s="183">
        <f>O1197*H1197</f>
        <v>0</v>
      </c>
      <c r="Q1197" s="183">
        <v>0</v>
      </c>
      <c r="R1197" s="183">
        <f>Q1197*H1197</f>
        <v>0</v>
      </c>
      <c r="S1197" s="183">
        <v>0</v>
      </c>
      <c r="T1197" s="184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185" t="s">
        <v>233</v>
      </c>
      <c r="AT1197" s="185" t="s">
        <v>191</v>
      </c>
      <c r="AU1197" s="185" t="s">
        <v>82</v>
      </c>
      <c r="AY1197" s="19" t="s">
        <v>189</v>
      </c>
      <c r="BE1197" s="186">
        <f>IF(N1197="základní",J1197,0)</f>
        <v>0</v>
      </c>
      <c r="BF1197" s="186">
        <f>IF(N1197="snížená",J1197,0)</f>
        <v>0</v>
      </c>
      <c r="BG1197" s="186">
        <f>IF(N1197="zákl. přenesená",J1197,0)</f>
        <v>0</v>
      </c>
      <c r="BH1197" s="186">
        <f>IF(N1197="sníž. přenesená",J1197,0)</f>
        <v>0</v>
      </c>
      <c r="BI1197" s="186">
        <f>IF(N1197="nulová",J1197,0)</f>
        <v>0</v>
      </c>
      <c r="BJ1197" s="19" t="s">
        <v>80</v>
      </c>
      <c r="BK1197" s="186">
        <f>ROUND(I1197*H1197,2)</f>
        <v>0</v>
      </c>
      <c r="BL1197" s="19" t="s">
        <v>233</v>
      </c>
      <c r="BM1197" s="185" t="s">
        <v>1635</v>
      </c>
    </row>
    <row r="1198" s="13" customFormat="1">
      <c r="A1198" s="13"/>
      <c r="B1198" s="187"/>
      <c r="C1198" s="13"/>
      <c r="D1198" s="188" t="s">
        <v>195</v>
      </c>
      <c r="E1198" s="189" t="s">
        <v>1</v>
      </c>
      <c r="F1198" s="190" t="s">
        <v>1898</v>
      </c>
      <c r="G1198" s="13"/>
      <c r="H1198" s="189" t="s">
        <v>1</v>
      </c>
      <c r="I1198" s="191"/>
      <c r="J1198" s="13"/>
      <c r="K1198" s="13"/>
      <c r="L1198" s="187"/>
      <c r="M1198" s="192"/>
      <c r="N1198" s="193"/>
      <c r="O1198" s="193"/>
      <c r="P1198" s="193"/>
      <c r="Q1198" s="193"/>
      <c r="R1198" s="193"/>
      <c r="S1198" s="193"/>
      <c r="T1198" s="194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189" t="s">
        <v>195</v>
      </c>
      <c r="AU1198" s="189" t="s">
        <v>82</v>
      </c>
      <c r="AV1198" s="13" t="s">
        <v>80</v>
      </c>
      <c r="AW1198" s="13" t="s">
        <v>30</v>
      </c>
      <c r="AX1198" s="13" t="s">
        <v>73</v>
      </c>
      <c r="AY1198" s="189" t="s">
        <v>189</v>
      </c>
    </row>
    <row r="1199" s="14" customFormat="1">
      <c r="A1199" s="14"/>
      <c r="B1199" s="195"/>
      <c r="C1199" s="14"/>
      <c r="D1199" s="188" t="s">
        <v>195</v>
      </c>
      <c r="E1199" s="196" t="s">
        <v>1</v>
      </c>
      <c r="F1199" s="197" t="s">
        <v>638</v>
      </c>
      <c r="G1199" s="14"/>
      <c r="H1199" s="198">
        <v>30.399999999999999</v>
      </c>
      <c r="I1199" s="199"/>
      <c r="J1199" s="14"/>
      <c r="K1199" s="14"/>
      <c r="L1199" s="195"/>
      <c r="M1199" s="200"/>
      <c r="N1199" s="201"/>
      <c r="O1199" s="201"/>
      <c r="P1199" s="201"/>
      <c r="Q1199" s="201"/>
      <c r="R1199" s="201"/>
      <c r="S1199" s="201"/>
      <c r="T1199" s="202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196" t="s">
        <v>195</v>
      </c>
      <c r="AU1199" s="196" t="s">
        <v>82</v>
      </c>
      <c r="AV1199" s="14" t="s">
        <v>82</v>
      </c>
      <c r="AW1199" s="14" t="s">
        <v>30</v>
      </c>
      <c r="AX1199" s="14" t="s">
        <v>73</v>
      </c>
      <c r="AY1199" s="196" t="s">
        <v>189</v>
      </c>
    </row>
    <row r="1200" s="15" customFormat="1">
      <c r="A1200" s="15"/>
      <c r="B1200" s="203"/>
      <c r="C1200" s="15"/>
      <c r="D1200" s="188" t="s">
        <v>195</v>
      </c>
      <c r="E1200" s="204" t="s">
        <v>1</v>
      </c>
      <c r="F1200" s="205" t="s">
        <v>200</v>
      </c>
      <c r="G1200" s="15"/>
      <c r="H1200" s="206">
        <v>30.399999999999999</v>
      </c>
      <c r="I1200" s="207"/>
      <c r="J1200" s="15"/>
      <c r="K1200" s="15"/>
      <c r="L1200" s="203"/>
      <c r="M1200" s="208"/>
      <c r="N1200" s="209"/>
      <c r="O1200" s="209"/>
      <c r="P1200" s="209"/>
      <c r="Q1200" s="209"/>
      <c r="R1200" s="209"/>
      <c r="S1200" s="209"/>
      <c r="T1200" s="210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04" t="s">
        <v>195</v>
      </c>
      <c r="AU1200" s="204" t="s">
        <v>82</v>
      </c>
      <c r="AV1200" s="15" t="s">
        <v>104</v>
      </c>
      <c r="AW1200" s="15" t="s">
        <v>30</v>
      </c>
      <c r="AX1200" s="15" t="s">
        <v>80</v>
      </c>
      <c r="AY1200" s="204" t="s">
        <v>189</v>
      </c>
    </row>
    <row r="1201" s="2" customFormat="1" ht="24.15" customHeight="1">
      <c r="A1201" s="38"/>
      <c r="B1201" s="172"/>
      <c r="C1201" s="173" t="s">
        <v>1141</v>
      </c>
      <c r="D1201" s="173" t="s">
        <v>191</v>
      </c>
      <c r="E1201" s="174" t="s">
        <v>1899</v>
      </c>
      <c r="F1201" s="175" t="s">
        <v>1900</v>
      </c>
      <c r="G1201" s="176" t="s">
        <v>223</v>
      </c>
      <c r="H1201" s="177">
        <v>14.227</v>
      </c>
      <c r="I1201" s="178"/>
      <c r="J1201" s="179">
        <f>ROUND(I1201*H1201,2)</f>
        <v>0</v>
      </c>
      <c r="K1201" s="180"/>
      <c r="L1201" s="39"/>
      <c r="M1201" s="181" t="s">
        <v>1</v>
      </c>
      <c r="N1201" s="182" t="s">
        <v>38</v>
      </c>
      <c r="O1201" s="77"/>
      <c r="P1201" s="183">
        <f>O1201*H1201</f>
        <v>0</v>
      </c>
      <c r="Q1201" s="183">
        <v>0</v>
      </c>
      <c r="R1201" s="183">
        <f>Q1201*H1201</f>
        <v>0</v>
      </c>
      <c r="S1201" s="183">
        <v>0</v>
      </c>
      <c r="T1201" s="184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185" t="s">
        <v>233</v>
      </c>
      <c r="AT1201" s="185" t="s">
        <v>191</v>
      </c>
      <c r="AU1201" s="185" t="s">
        <v>82</v>
      </c>
      <c r="AY1201" s="19" t="s">
        <v>189</v>
      </c>
      <c r="BE1201" s="186">
        <f>IF(N1201="základní",J1201,0)</f>
        <v>0</v>
      </c>
      <c r="BF1201" s="186">
        <f>IF(N1201="snížená",J1201,0)</f>
        <v>0</v>
      </c>
      <c r="BG1201" s="186">
        <f>IF(N1201="zákl. přenesená",J1201,0)</f>
        <v>0</v>
      </c>
      <c r="BH1201" s="186">
        <f>IF(N1201="sníž. přenesená",J1201,0)</f>
        <v>0</v>
      </c>
      <c r="BI1201" s="186">
        <f>IF(N1201="nulová",J1201,0)</f>
        <v>0</v>
      </c>
      <c r="BJ1201" s="19" t="s">
        <v>80</v>
      </c>
      <c r="BK1201" s="186">
        <f>ROUND(I1201*H1201,2)</f>
        <v>0</v>
      </c>
      <c r="BL1201" s="19" t="s">
        <v>233</v>
      </c>
      <c r="BM1201" s="185" t="s">
        <v>1901</v>
      </c>
    </row>
    <row r="1202" s="14" customFormat="1">
      <c r="A1202" s="14"/>
      <c r="B1202" s="195"/>
      <c r="C1202" s="14"/>
      <c r="D1202" s="188" t="s">
        <v>195</v>
      </c>
      <c r="E1202" s="196" t="s">
        <v>1</v>
      </c>
      <c r="F1202" s="197" t="s">
        <v>1902</v>
      </c>
      <c r="G1202" s="14"/>
      <c r="H1202" s="198">
        <v>14.227</v>
      </c>
      <c r="I1202" s="199"/>
      <c r="J1202" s="14"/>
      <c r="K1202" s="14"/>
      <c r="L1202" s="195"/>
      <c r="M1202" s="200"/>
      <c r="N1202" s="201"/>
      <c r="O1202" s="201"/>
      <c r="P1202" s="201"/>
      <c r="Q1202" s="201"/>
      <c r="R1202" s="201"/>
      <c r="S1202" s="201"/>
      <c r="T1202" s="202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196" t="s">
        <v>195</v>
      </c>
      <c r="AU1202" s="196" t="s">
        <v>82</v>
      </c>
      <c r="AV1202" s="14" t="s">
        <v>82</v>
      </c>
      <c r="AW1202" s="14" t="s">
        <v>30</v>
      </c>
      <c r="AX1202" s="14" t="s">
        <v>73</v>
      </c>
      <c r="AY1202" s="196" t="s">
        <v>189</v>
      </c>
    </row>
    <row r="1203" s="15" customFormat="1">
      <c r="A1203" s="15"/>
      <c r="B1203" s="203"/>
      <c r="C1203" s="15"/>
      <c r="D1203" s="188" t="s">
        <v>195</v>
      </c>
      <c r="E1203" s="204" t="s">
        <v>1</v>
      </c>
      <c r="F1203" s="205" t="s">
        <v>200</v>
      </c>
      <c r="G1203" s="15"/>
      <c r="H1203" s="206">
        <v>14.227</v>
      </c>
      <c r="I1203" s="207"/>
      <c r="J1203" s="15"/>
      <c r="K1203" s="15"/>
      <c r="L1203" s="203"/>
      <c r="M1203" s="208"/>
      <c r="N1203" s="209"/>
      <c r="O1203" s="209"/>
      <c r="P1203" s="209"/>
      <c r="Q1203" s="209"/>
      <c r="R1203" s="209"/>
      <c r="S1203" s="209"/>
      <c r="T1203" s="210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04" t="s">
        <v>195</v>
      </c>
      <c r="AU1203" s="204" t="s">
        <v>82</v>
      </c>
      <c r="AV1203" s="15" t="s">
        <v>104</v>
      </c>
      <c r="AW1203" s="15" t="s">
        <v>30</v>
      </c>
      <c r="AX1203" s="15" t="s">
        <v>80</v>
      </c>
      <c r="AY1203" s="204" t="s">
        <v>189</v>
      </c>
    </row>
    <row r="1204" s="2" customFormat="1" ht="24.15" customHeight="1">
      <c r="A1204" s="38"/>
      <c r="B1204" s="172"/>
      <c r="C1204" s="173" t="s">
        <v>1903</v>
      </c>
      <c r="D1204" s="173" t="s">
        <v>191</v>
      </c>
      <c r="E1204" s="174" t="s">
        <v>1904</v>
      </c>
      <c r="F1204" s="175" t="s">
        <v>1905</v>
      </c>
      <c r="G1204" s="176" t="s">
        <v>223</v>
      </c>
      <c r="H1204" s="177">
        <v>14.227</v>
      </c>
      <c r="I1204" s="178"/>
      <c r="J1204" s="179">
        <f>ROUND(I1204*H1204,2)</f>
        <v>0</v>
      </c>
      <c r="K1204" s="180"/>
      <c r="L1204" s="39"/>
      <c r="M1204" s="181" t="s">
        <v>1</v>
      </c>
      <c r="N1204" s="182" t="s">
        <v>38</v>
      </c>
      <c r="O1204" s="77"/>
      <c r="P1204" s="183">
        <f>O1204*H1204</f>
        <v>0</v>
      </c>
      <c r="Q1204" s="183">
        <v>0</v>
      </c>
      <c r="R1204" s="183">
        <f>Q1204*H1204</f>
        <v>0</v>
      </c>
      <c r="S1204" s="183">
        <v>0</v>
      </c>
      <c r="T1204" s="184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185" t="s">
        <v>233</v>
      </c>
      <c r="AT1204" s="185" t="s">
        <v>191</v>
      </c>
      <c r="AU1204" s="185" t="s">
        <v>82</v>
      </c>
      <c r="AY1204" s="19" t="s">
        <v>189</v>
      </c>
      <c r="BE1204" s="186">
        <f>IF(N1204="základní",J1204,0)</f>
        <v>0</v>
      </c>
      <c r="BF1204" s="186">
        <f>IF(N1204="snížená",J1204,0)</f>
        <v>0</v>
      </c>
      <c r="BG1204" s="186">
        <f>IF(N1204="zákl. přenesená",J1204,0)</f>
        <v>0</v>
      </c>
      <c r="BH1204" s="186">
        <f>IF(N1204="sníž. přenesená",J1204,0)</f>
        <v>0</v>
      </c>
      <c r="BI1204" s="186">
        <f>IF(N1204="nulová",J1204,0)</f>
        <v>0</v>
      </c>
      <c r="BJ1204" s="19" t="s">
        <v>80</v>
      </c>
      <c r="BK1204" s="186">
        <f>ROUND(I1204*H1204,2)</f>
        <v>0</v>
      </c>
      <c r="BL1204" s="19" t="s">
        <v>233</v>
      </c>
      <c r="BM1204" s="185" t="s">
        <v>1906</v>
      </c>
    </row>
    <row r="1205" s="14" customFormat="1">
      <c r="A1205" s="14"/>
      <c r="B1205" s="195"/>
      <c r="C1205" s="14"/>
      <c r="D1205" s="188" t="s">
        <v>195</v>
      </c>
      <c r="E1205" s="196" t="s">
        <v>1</v>
      </c>
      <c r="F1205" s="197" t="s">
        <v>1902</v>
      </c>
      <c r="G1205" s="14"/>
      <c r="H1205" s="198">
        <v>14.227</v>
      </c>
      <c r="I1205" s="199"/>
      <c r="J1205" s="14"/>
      <c r="K1205" s="14"/>
      <c r="L1205" s="195"/>
      <c r="M1205" s="200"/>
      <c r="N1205" s="201"/>
      <c r="O1205" s="201"/>
      <c r="P1205" s="201"/>
      <c r="Q1205" s="201"/>
      <c r="R1205" s="201"/>
      <c r="S1205" s="201"/>
      <c r="T1205" s="202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196" t="s">
        <v>195</v>
      </c>
      <c r="AU1205" s="196" t="s">
        <v>82</v>
      </c>
      <c r="AV1205" s="14" t="s">
        <v>82</v>
      </c>
      <c r="AW1205" s="14" t="s">
        <v>30</v>
      </c>
      <c r="AX1205" s="14" t="s">
        <v>73</v>
      </c>
      <c r="AY1205" s="196" t="s">
        <v>189</v>
      </c>
    </row>
    <row r="1206" s="15" customFormat="1">
      <c r="A1206" s="15"/>
      <c r="B1206" s="203"/>
      <c r="C1206" s="15"/>
      <c r="D1206" s="188" t="s">
        <v>195</v>
      </c>
      <c r="E1206" s="204" t="s">
        <v>1</v>
      </c>
      <c r="F1206" s="205" t="s">
        <v>200</v>
      </c>
      <c r="G1206" s="15"/>
      <c r="H1206" s="206">
        <v>14.227</v>
      </c>
      <c r="I1206" s="207"/>
      <c r="J1206" s="15"/>
      <c r="K1206" s="15"/>
      <c r="L1206" s="203"/>
      <c r="M1206" s="208"/>
      <c r="N1206" s="209"/>
      <c r="O1206" s="209"/>
      <c r="P1206" s="209"/>
      <c r="Q1206" s="209"/>
      <c r="R1206" s="209"/>
      <c r="S1206" s="209"/>
      <c r="T1206" s="210"/>
      <c r="U1206" s="15"/>
      <c r="V1206" s="15"/>
      <c r="W1206" s="15"/>
      <c r="X1206" s="15"/>
      <c r="Y1206" s="15"/>
      <c r="Z1206" s="15"/>
      <c r="AA1206" s="15"/>
      <c r="AB1206" s="15"/>
      <c r="AC1206" s="15"/>
      <c r="AD1206" s="15"/>
      <c r="AE1206" s="15"/>
      <c r="AT1206" s="204" t="s">
        <v>195</v>
      </c>
      <c r="AU1206" s="204" t="s">
        <v>82</v>
      </c>
      <c r="AV1206" s="15" t="s">
        <v>104</v>
      </c>
      <c r="AW1206" s="15" t="s">
        <v>30</v>
      </c>
      <c r="AX1206" s="15" t="s">
        <v>80</v>
      </c>
      <c r="AY1206" s="204" t="s">
        <v>189</v>
      </c>
    </row>
    <row r="1207" s="2" customFormat="1" ht="33" customHeight="1">
      <c r="A1207" s="38"/>
      <c r="B1207" s="172"/>
      <c r="C1207" s="173" t="s">
        <v>1146</v>
      </c>
      <c r="D1207" s="173" t="s">
        <v>191</v>
      </c>
      <c r="E1207" s="174" t="s">
        <v>1907</v>
      </c>
      <c r="F1207" s="175" t="s">
        <v>1908</v>
      </c>
      <c r="G1207" s="176" t="s">
        <v>228</v>
      </c>
      <c r="H1207" s="177">
        <v>155.77600000000001</v>
      </c>
      <c r="I1207" s="178"/>
      <c r="J1207" s="179">
        <f>ROUND(I1207*H1207,2)</f>
        <v>0</v>
      </c>
      <c r="K1207" s="180"/>
      <c r="L1207" s="39"/>
      <c r="M1207" s="181" t="s">
        <v>1</v>
      </c>
      <c r="N1207" s="182" t="s">
        <v>38</v>
      </c>
      <c r="O1207" s="77"/>
      <c r="P1207" s="183">
        <f>O1207*H1207</f>
        <v>0</v>
      </c>
      <c r="Q1207" s="183">
        <v>0</v>
      </c>
      <c r="R1207" s="183">
        <f>Q1207*H1207</f>
        <v>0</v>
      </c>
      <c r="S1207" s="183">
        <v>0</v>
      </c>
      <c r="T1207" s="184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185" t="s">
        <v>233</v>
      </c>
      <c r="AT1207" s="185" t="s">
        <v>191</v>
      </c>
      <c r="AU1207" s="185" t="s">
        <v>82</v>
      </c>
      <c r="AY1207" s="19" t="s">
        <v>189</v>
      </c>
      <c r="BE1207" s="186">
        <f>IF(N1207="základní",J1207,0)</f>
        <v>0</v>
      </c>
      <c r="BF1207" s="186">
        <f>IF(N1207="snížená",J1207,0)</f>
        <v>0</v>
      </c>
      <c r="BG1207" s="186">
        <f>IF(N1207="zákl. přenesená",J1207,0)</f>
        <v>0</v>
      </c>
      <c r="BH1207" s="186">
        <f>IF(N1207="sníž. přenesená",J1207,0)</f>
        <v>0</v>
      </c>
      <c r="BI1207" s="186">
        <f>IF(N1207="nulová",J1207,0)</f>
        <v>0</v>
      </c>
      <c r="BJ1207" s="19" t="s">
        <v>80</v>
      </c>
      <c r="BK1207" s="186">
        <f>ROUND(I1207*H1207,2)</f>
        <v>0</v>
      </c>
      <c r="BL1207" s="19" t="s">
        <v>233</v>
      </c>
      <c r="BM1207" s="185" t="s">
        <v>1909</v>
      </c>
    </row>
    <row r="1208" s="14" customFormat="1">
      <c r="A1208" s="14"/>
      <c r="B1208" s="195"/>
      <c r="C1208" s="14"/>
      <c r="D1208" s="188" t="s">
        <v>195</v>
      </c>
      <c r="E1208" s="196" t="s">
        <v>1</v>
      </c>
      <c r="F1208" s="197" t="s">
        <v>1910</v>
      </c>
      <c r="G1208" s="14"/>
      <c r="H1208" s="198">
        <v>5.1100000000000003</v>
      </c>
      <c r="I1208" s="199"/>
      <c r="J1208" s="14"/>
      <c r="K1208" s="14"/>
      <c r="L1208" s="195"/>
      <c r="M1208" s="200"/>
      <c r="N1208" s="201"/>
      <c r="O1208" s="201"/>
      <c r="P1208" s="201"/>
      <c r="Q1208" s="201"/>
      <c r="R1208" s="201"/>
      <c r="S1208" s="201"/>
      <c r="T1208" s="202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196" t="s">
        <v>195</v>
      </c>
      <c r="AU1208" s="196" t="s">
        <v>82</v>
      </c>
      <c r="AV1208" s="14" t="s">
        <v>82</v>
      </c>
      <c r="AW1208" s="14" t="s">
        <v>30</v>
      </c>
      <c r="AX1208" s="14" t="s">
        <v>73</v>
      </c>
      <c r="AY1208" s="196" t="s">
        <v>189</v>
      </c>
    </row>
    <row r="1209" s="14" customFormat="1">
      <c r="A1209" s="14"/>
      <c r="B1209" s="195"/>
      <c r="C1209" s="14"/>
      <c r="D1209" s="188" t="s">
        <v>195</v>
      </c>
      <c r="E1209" s="196" t="s">
        <v>1</v>
      </c>
      <c r="F1209" s="197" t="s">
        <v>1911</v>
      </c>
      <c r="G1209" s="14"/>
      <c r="H1209" s="198">
        <v>12.925000000000001</v>
      </c>
      <c r="I1209" s="199"/>
      <c r="J1209" s="14"/>
      <c r="K1209" s="14"/>
      <c r="L1209" s="195"/>
      <c r="M1209" s="200"/>
      <c r="N1209" s="201"/>
      <c r="O1209" s="201"/>
      <c r="P1209" s="201"/>
      <c r="Q1209" s="201"/>
      <c r="R1209" s="201"/>
      <c r="S1209" s="201"/>
      <c r="T1209" s="202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196" t="s">
        <v>195</v>
      </c>
      <c r="AU1209" s="196" t="s">
        <v>82</v>
      </c>
      <c r="AV1209" s="14" t="s">
        <v>82</v>
      </c>
      <c r="AW1209" s="14" t="s">
        <v>30</v>
      </c>
      <c r="AX1209" s="14" t="s">
        <v>73</v>
      </c>
      <c r="AY1209" s="196" t="s">
        <v>189</v>
      </c>
    </row>
    <row r="1210" s="14" customFormat="1">
      <c r="A1210" s="14"/>
      <c r="B1210" s="195"/>
      <c r="C1210" s="14"/>
      <c r="D1210" s="188" t="s">
        <v>195</v>
      </c>
      <c r="E1210" s="196" t="s">
        <v>1</v>
      </c>
      <c r="F1210" s="197" t="s">
        <v>1912</v>
      </c>
      <c r="G1210" s="14"/>
      <c r="H1210" s="198">
        <v>40.259999999999998</v>
      </c>
      <c r="I1210" s="199"/>
      <c r="J1210" s="14"/>
      <c r="K1210" s="14"/>
      <c r="L1210" s="195"/>
      <c r="M1210" s="200"/>
      <c r="N1210" s="201"/>
      <c r="O1210" s="201"/>
      <c r="P1210" s="201"/>
      <c r="Q1210" s="201"/>
      <c r="R1210" s="201"/>
      <c r="S1210" s="201"/>
      <c r="T1210" s="202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196" t="s">
        <v>195</v>
      </c>
      <c r="AU1210" s="196" t="s">
        <v>82</v>
      </c>
      <c r="AV1210" s="14" t="s">
        <v>82</v>
      </c>
      <c r="AW1210" s="14" t="s">
        <v>30</v>
      </c>
      <c r="AX1210" s="14" t="s">
        <v>73</v>
      </c>
      <c r="AY1210" s="196" t="s">
        <v>189</v>
      </c>
    </row>
    <row r="1211" s="14" customFormat="1">
      <c r="A1211" s="14"/>
      <c r="B1211" s="195"/>
      <c r="C1211" s="14"/>
      <c r="D1211" s="188" t="s">
        <v>195</v>
      </c>
      <c r="E1211" s="196" t="s">
        <v>1</v>
      </c>
      <c r="F1211" s="197" t="s">
        <v>1913</v>
      </c>
      <c r="G1211" s="14"/>
      <c r="H1211" s="198">
        <v>12.17</v>
      </c>
      <c r="I1211" s="199"/>
      <c r="J1211" s="14"/>
      <c r="K1211" s="14"/>
      <c r="L1211" s="195"/>
      <c r="M1211" s="200"/>
      <c r="N1211" s="201"/>
      <c r="O1211" s="201"/>
      <c r="P1211" s="201"/>
      <c r="Q1211" s="201"/>
      <c r="R1211" s="201"/>
      <c r="S1211" s="201"/>
      <c r="T1211" s="202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196" t="s">
        <v>195</v>
      </c>
      <c r="AU1211" s="196" t="s">
        <v>82</v>
      </c>
      <c r="AV1211" s="14" t="s">
        <v>82</v>
      </c>
      <c r="AW1211" s="14" t="s">
        <v>30</v>
      </c>
      <c r="AX1211" s="14" t="s">
        <v>73</v>
      </c>
      <c r="AY1211" s="196" t="s">
        <v>189</v>
      </c>
    </row>
    <row r="1212" s="14" customFormat="1">
      <c r="A1212" s="14"/>
      <c r="B1212" s="195"/>
      <c r="C1212" s="14"/>
      <c r="D1212" s="188" t="s">
        <v>195</v>
      </c>
      <c r="E1212" s="196" t="s">
        <v>1</v>
      </c>
      <c r="F1212" s="197" t="s">
        <v>1914</v>
      </c>
      <c r="G1212" s="14"/>
      <c r="H1212" s="198">
        <v>9.3710000000000004</v>
      </c>
      <c r="I1212" s="199"/>
      <c r="J1212" s="14"/>
      <c r="K1212" s="14"/>
      <c r="L1212" s="195"/>
      <c r="M1212" s="200"/>
      <c r="N1212" s="201"/>
      <c r="O1212" s="201"/>
      <c r="P1212" s="201"/>
      <c r="Q1212" s="201"/>
      <c r="R1212" s="201"/>
      <c r="S1212" s="201"/>
      <c r="T1212" s="202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196" t="s">
        <v>195</v>
      </c>
      <c r="AU1212" s="196" t="s">
        <v>82</v>
      </c>
      <c r="AV1212" s="14" t="s">
        <v>82</v>
      </c>
      <c r="AW1212" s="14" t="s">
        <v>30</v>
      </c>
      <c r="AX1212" s="14" t="s">
        <v>73</v>
      </c>
      <c r="AY1212" s="196" t="s">
        <v>189</v>
      </c>
    </row>
    <row r="1213" s="14" customFormat="1">
      <c r="A1213" s="14"/>
      <c r="B1213" s="195"/>
      <c r="C1213" s="14"/>
      <c r="D1213" s="188" t="s">
        <v>195</v>
      </c>
      <c r="E1213" s="196" t="s">
        <v>1</v>
      </c>
      <c r="F1213" s="197" t="s">
        <v>1915</v>
      </c>
      <c r="G1213" s="14"/>
      <c r="H1213" s="198">
        <v>75.939999999999998</v>
      </c>
      <c r="I1213" s="199"/>
      <c r="J1213" s="14"/>
      <c r="K1213" s="14"/>
      <c r="L1213" s="195"/>
      <c r="M1213" s="200"/>
      <c r="N1213" s="201"/>
      <c r="O1213" s="201"/>
      <c r="P1213" s="201"/>
      <c r="Q1213" s="201"/>
      <c r="R1213" s="201"/>
      <c r="S1213" s="201"/>
      <c r="T1213" s="202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196" t="s">
        <v>195</v>
      </c>
      <c r="AU1213" s="196" t="s">
        <v>82</v>
      </c>
      <c r="AV1213" s="14" t="s">
        <v>82</v>
      </c>
      <c r="AW1213" s="14" t="s">
        <v>30</v>
      </c>
      <c r="AX1213" s="14" t="s">
        <v>73</v>
      </c>
      <c r="AY1213" s="196" t="s">
        <v>189</v>
      </c>
    </row>
    <row r="1214" s="15" customFormat="1">
      <c r="A1214" s="15"/>
      <c r="B1214" s="203"/>
      <c r="C1214" s="15"/>
      <c r="D1214" s="188" t="s">
        <v>195</v>
      </c>
      <c r="E1214" s="204" t="s">
        <v>1</v>
      </c>
      <c r="F1214" s="205" t="s">
        <v>200</v>
      </c>
      <c r="G1214" s="15"/>
      <c r="H1214" s="206">
        <v>155.77600000000001</v>
      </c>
      <c r="I1214" s="207"/>
      <c r="J1214" s="15"/>
      <c r="K1214" s="15"/>
      <c r="L1214" s="203"/>
      <c r="M1214" s="208"/>
      <c r="N1214" s="209"/>
      <c r="O1214" s="209"/>
      <c r="P1214" s="209"/>
      <c r="Q1214" s="209"/>
      <c r="R1214" s="209"/>
      <c r="S1214" s="209"/>
      <c r="T1214" s="210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04" t="s">
        <v>195</v>
      </c>
      <c r="AU1214" s="204" t="s">
        <v>82</v>
      </c>
      <c r="AV1214" s="15" t="s">
        <v>104</v>
      </c>
      <c r="AW1214" s="15" t="s">
        <v>30</v>
      </c>
      <c r="AX1214" s="15" t="s">
        <v>80</v>
      </c>
      <c r="AY1214" s="204" t="s">
        <v>189</v>
      </c>
    </row>
    <row r="1215" s="2" customFormat="1" ht="24.15" customHeight="1">
      <c r="A1215" s="38"/>
      <c r="B1215" s="172"/>
      <c r="C1215" s="173" t="s">
        <v>1916</v>
      </c>
      <c r="D1215" s="173" t="s">
        <v>191</v>
      </c>
      <c r="E1215" s="174" t="s">
        <v>1917</v>
      </c>
      <c r="F1215" s="175" t="s">
        <v>1918</v>
      </c>
      <c r="G1215" s="176" t="s">
        <v>228</v>
      </c>
      <c r="H1215" s="177">
        <v>19.199999999999999</v>
      </c>
      <c r="I1215" s="178"/>
      <c r="J1215" s="179">
        <f>ROUND(I1215*H1215,2)</f>
        <v>0</v>
      </c>
      <c r="K1215" s="180"/>
      <c r="L1215" s="39"/>
      <c r="M1215" s="181" t="s">
        <v>1</v>
      </c>
      <c r="N1215" s="182" t="s">
        <v>38</v>
      </c>
      <c r="O1215" s="77"/>
      <c r="P1215" s="183">
        <f>O1215*H1215</f>
        <v>0</v>
      </c>
      <c r="Q1215" s="183">
        <v>0</v>
      </c>
      <c r="R1215" s="183">
        <f>Q1215*H1215</f>
        <v>0</v>
      </c>
      <c r="S1215" s="183">
        <v>0</v>
      </c>
      <c r="T1215" s="184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185" t="s">
        <v>233</v>
      </c>
      <c r="AT1215" s="185" t="s">
        <v>191</v>
      </c>
      <c r="AU1215" s="185" t="s">
        <v>82</v>
      </c>
      <c r="AY1215" s="19" t="s">
        <v>189</v>
      </c>
      <c r="BE1215" s="186">
        <f>IF(N1215="základní",J1215,0)</f>
        <v>0</v>
      </c>
      <c r="BF1215" s="186">
        <f>IF(N1215="snížená",J1215,0)</f>
        <v>0</v>
      </c>
      <c r="BG1215" s="186">
        <f>IF(N1215="zákl. přenesená",J1215,0)</f>
        <v>0</v>
      </c>
      <c r="BH1215" s="186">
        <f>IF(N1215="sníž. přenesená",J1215,0)</f>
        <v>0</v>
      </c>
      <c r="BI1215" s="186">
        <f>IF(N1215="nulová",J1215,0)</f>
        <v>0</v>
      </c>
      <c r="BJ1215" s="19" t="s">
        <v>80</v>
      </c>
      <c r="BK1215" s="186">
        <f>ROUND(I1215*H1215,2)</f>
        <v>0</v>
      </c>
      <c r="BL1215" s="19" t="s">
        <v>233</v>
      </c>
      <c r="BM1215" s="185" t="s">
        <v>1919</v>
      </c>
    </row>
    <row r="1216" s="14" customFormat="1">
      <c r="A1216" s="14"/>
      <c r="B1216" s="195"/>
      <c r="C1216" s="14"/>
      <c r="D1216" s="188" t="s">
        <v>195</v>
      </c>
      <c r="E1216" s="196" t="s">
        <v>1</v>
      </c>
      <c r="F1216" s="197" t="s">
        <v>1920</v>
      </c>
      <c r="G1216" s="14"/>
      <c r="H1216" s="198">
        <v>19.199999999999999</v>
      </c>
      <c r="I1216" s="199"/>
      <c r="J1216" s="14"/>
      <c r="K1216" s="14"/>
      <c r="L1216" s="195"/>
      <c r="M1216" s="200"/>
      <c r="N1216" s="201"/>
      <c r="O1216" s="201"/>
      <c r="P1216" s="201"/>
      <c r="Q1216" s="201"/>
      <c r="R1216" s="201"/>
      <c r="S1216" s="201"/>
      <c r="T1216" s="202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196" t="s">
        <v>195</v>
      </c>
      <c r="AU1216" s="196" t="s">
        <v>82</v>
      </c>
      <c r="AV1216" s="14" t="s">
        <v>82</v>
      </c>
      <c r="AW1216" s="14" t="s">
        <v>30</v>
      </c>
      <c r="AX1216" s="14" t="s">
        <v>73</v>
      </c>
      <c r="AY1216" s="196" t="s">
        <v>189</v>
      </c>
    </row>
    <row r="1217" s="15" customFormat="1">
      <c r="A1217" s="15"/>
      <c r="B1217" s="203"/>
      <c r="C1217" s="15"/>
      <c r="D1217" s="188" t="s">
        <v>195</v>
      </c>
      <c r="E1217" s="204" t="s">
        <v>1</v>
      </c>
      <c r="F1217" s="205" t="s">
        <v>200</v>
      </c>
      <c r="G1217" s="15"/>
      <c r="H1217" s="206">
        <v>19.199999999999999</v>
      </c>
      <c r="I1217" s="207"/>
      <c r="J1217" s="15"/>
      <c r="K1217" s="15"/>
      <c r="L1217" s="203"/>
      <c r="M1217" s="208"/>
      <c r="N1217" s="209"/>
      <c r="O1217" s="209"/>
      <c r="P1217" s="209"/>
      <c r="Q1217" s="209"/>
      <c r="R1217" s="209"/>
      <c r="S1217" s="209"/>
      <c r="T1217" s="210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04" t="s">
        <v>195</v>
      </c>
      <c r="AU1217" s="204" t="s">
        <v>82</v>
      </c>
      <c r="AV1217" s="15" t="s">
        <v>104</v>
      </c>
      <c r="AW1217" s="15" t="s">
        <v>30</v>
      </c>
      <c r="AX1217" s="15" t="s">
        <v>80</v>
      </c>
      <c r="AY1217" s="204" t="s">
        <v>189</v>
      </c>
    </row>
    <row r="1218" s="2" customFormat="1" ht="24.15" customHeight="1">
      <c r="A1218" s="38"/>
      <c r="B1218" s="172"/>
      <c r="C1218" s="173" t="s">
        <v>1147</v>
      </c>
      <c r="D1218" s="173" t="s">
        <v>191</v>
      </c>
      <c r="E1218" s="174" t="s">
        <v>1921</v>
      </c>
      <c r="F1218" s="175" t="s">
        <v>1922</v>
      </c>
      <c r="G1218" s="176" t="s">
        <v>223</v>
      </c>
      <c r="H1218" s="177">
        <v>43.701000000000001</v>
      </c>
      <c r="I1218" s="178"/>
      <c r="J1218" s="179">
        <f>ROUND(I1218*H1218,2)</f>
        <v>0</v>
      </c>
      <c r="K1218" s="180"/>
      <c r="L1218" s="39"/>
      <c r="M1218" s="181" t="s">
        <v>1</v>
      </c>
      <c r="N1218" s="182" t="s">
        <v>38</v>
      </c>
      <c r="O1218" s="77"/>
      <c r="P1218" s="183">
        <f>O1218*H1218</f>
        <v>0</v>
      </c>
      <c r="Q1218" s="183">
        <v>0</v>
      </c>
      <c r="R1218" s="183">
        <f>Q1218*H1218</f>
        <v>0</v>
      </c>
      <c r="S1218" s="183">
        <v>0</v>
      </c>
      <c r="T1218" s="184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185" t="s">
        <v>233</v>
      </c>
      <c r="AT1218" s="185" t="s">
        <v>191</v>
      </c>
      <c r="AU1218" s="185" t="s">
        <v>82</v>
      </c>
      <c r="AY1218" s="19" t="s">
        <v>189</v>
      </c>
      <c r="BE1218" s="186">
        <f>IF(N1218="základní",J1218,0)</f>
        <v>0</v>
      </c>
      <c r="BF1218" s="186">
        <f>IF(N1218="snížená",J1218,0)</f>
        <v>0</v>
      </c>
      <c r="BG1218" s="186">
        <f>IF(N1218="zákl. přenesená",J1218,0)</f>
        <v>0</v>
      </c>
      <c r="BH1218" s="186">
        <f>IF(N1218="sníž. přenesená",J1218,0)</f>
        <v>0</v>
      </c>
      <c r="BI1218" s="186">
        <f>IF(N1218="nulová",J1218,0)</f>
        <v>0</v>
      </c>
      <c r="BJ1218" s="19" t="s">
        <v>80</v>
      </c>
      <c r="BK1218" s="186">
        <f>ROUND(I1218*H1218,2)</f>
        <v>0</v>
      </c>
      <c r="BL1218" s="19" t="s">
        <v>233</v>
      </c>
      <c r="BM1218" s="185" t="s">
        <v>1923</v>
      </c>
    </row>
    <row r="1219" s="13" customFormat="1">
      <c r="A1219" s="13"/>
      <c r="B1219" s="187"/>
      <c r="C1219" s="13"/>
      <c r="D1219" s="188" t="s">
        <v>195</v>
      </c>
      <c r="E1219" s="189" t="s">
        <v>1</v>
      </c>
      <c r="F1219" s="190" t="s">
        <v>1819</v>
      </c>
      <c r="G1219" s="13"/>
      <c r="H1219" s="189" t="s">
        <v>1</v>
      </c>
      <c r="I1219" s="191"/>
      <c r="J1219" s="13"/>
      <c r="K1219" s="13"/>
      <c r="L1219" s="187"/>
      <c r="M1219" s="192"/>
      <c r="N1219" s="193"/>
      <c r="O1219" s="193"/>
      <c r="P1219" s="193"/>
      <c r="Q1219" s="193"/>
      <c r="R1219" s="193"/>
      <c r="S1219" s="193"/>
      <c r="T1219" s="194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189" t="s">
        <v>195</v>
      </c>
      <c r="AU1219" s="189" t="s">
        <v>82</v>
      </c>
      <c r="AV1219" s="13" t="s">
        <v>80</v>
      </c>
      <c r="AW1219" s="13" t="s">
        <v>30</v>
      </c>
      <c r="AX1219" s="13" t="s">
        <v>73</v>
      </c>
      <c r="AY1219" s="189" t="s">
        <v>189</v>
      </c>
    </row>
    <row r="1220" s="14" customFormat="1">
      <c r="A1220" s="14"/>
      <c r="B1220" s="195"/>
      <c r="C1220" s="14"/>
      <c r="D1220" s="188" t="s">
        <v>195</v>
      </c>
      <c r="E1220" s="196" t="s">
        <v>1</v>
      </c>
      <c r="F1220" s="197" t="s">
        <v>1820</v>
      </c>
      <c r="G1220" s="14"/>
      <c r="H1220" s="198">
        <v>39.539999999999999</v>
      </c>
      <c r="I1220" s="199"/>
      <c r="J1220" s="14"/>
      <c r="K1220" s="14"/>
      <c r="L1220" s="195"/>
      <c r="M1220" s="200"/>
      <c r="N1220" s="201"/>
      <c r="O1220" s="201"/>
      <c r="P1220" s="201"/>
      <c r="Q1220" s="201"/>
      <c r="R1220" s="201"/>
      <c r="S1220" s="201"/>
      <c r="T1220" s="202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196" t="s">
        <v>195</v>
      </c>
      <c r="AU1220" s="196" t="s">
        <v>82</v>
      </c>
      <c r="AV1220" s="14" t="s">
        <v>82</v>
      </c>
      <c r="AW1220" s="14" t="s">
        <v>30</v>
      </c>
      <c r="AX1220" s="14" t="s">
        <v>73</v>
      </c>
      <c r="AY1220" s="196" t="s">
        <v>189</v>
      </c>
    </row>
    <row r="1221" s="13" customFormat="1">
      <c r="A1221" s="13"/>
      <c r="B1221" s="187"/>
      <c r="C1221" s="13"/>
      <c r="D1221" s="188" t="s">
        <v>195</v>
      </c>
      <c r="E1221" s="189" t="s">
        <v>1</v>
      </c>
      <c r="F1221" s="190" t="s">
        <v>1890</v>
      </c>
      <c r="G1221" s="13"/>
      <c r="H1221" s="189" t="s">
        <v>1</v>
      </c>
      <c r="I1221" s="191"/>
      <c r="J1221" s="13"/>
      <c r="K1221" s="13"/>
      <c r="L1221" s="187"/>
      <c r="M1221" s="192"/>
      <c r="N1221" s="193"/>
      <c r="O1221" s="193"/>
      <c r="P1221" s="193"/>
      <c r="Q1221" s="193"/>
      <c r="R1221" s="193"/>
      <c r="S1221" s="193"/>
      <c r="T1221" s="194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189" t="s">
        <v>195</v>
      </c>
      <c r="AU1221" s="189" t="s">
        <v>82</v>
      </c>
      <c r="AV1221" s="13" t="s">
        <v>80</v>
      </c>
      <c r="AW1221" s="13" t="s">
        <v>30</v>
      </c>
      <c r="AX1221" s="13" t="s">
        <v>73</v>
      </c>
      <c r="AY1221" s="189" t="s">
        <v>189</v>
      </c>
    </row>
    <row r="1222" s="14" customFormat="1">
      <c r="A1222" s="14"/>
      <c r="B1222" s="195"/>
      <c r="C1222" s="14"/>
      <c r="D1222" s="188" t="s">
        <v>195</v>
      </c>
      <c r="E1222" s="196" t="s">
        <v>1</v>
      </c>
      <c r="F1222" s="197" t="s">
        <v>1924</v>
      </c>
      <c r="G1222" s="14"/>
      <c r="H1222" s="198">
        <v>4.1609999999999996</v>
      </c>
      <c r="I1222" s="199"/>
      <c r="J1222" s="14"/>
      <c r="K1222" s="14"/>
      <c r="L1222" s="195"/>
      <c r="M1222" s="200"/>
      <c r="N1222" s="201"/>
      <c r="O1222" s="201"/>
      <c r="P1222" s="201"/>
      <c r="Q1222" s="201"/>
      <c r="R1222" s="201"/>
      <c r="S1222" s="201"/>
      <c r="T1222" s="202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196" t="s">
        <v>195</v>
      </c>
      <c r="AU1222" s="196" t="s">
        <v>82</v>
      </c>
      <c r="AV1222" s="14" t="s">
        <v>82</v>
      </c>
      <c r="AW1222" s="14" t="s">
        <v>30</v>
      </c>
      <c r="AX1222" s="14" t="s">
        <v>73</v>
      </c>
      <c r="AY1222" s="196" t="s">
        <v>189</v>
      </c>
    </row>
    <row r="1223" s="15" customFormat="1">
      <c r="A1223" s="15"/>
      <c r="B1223" s="203"/>
      <c r="C1223" s="15"/>
      <c r="D1223" s="188" t="s">
        <v>195</v>
      </c>
      <c r="E1223" s="204" t="s">
        <v>1</v>
      </c>
      <c r="F1223" s="205" t="s">
        <v>200</v>
      </c>
      <c r="G1223" s="15"/>
      <c r="H1223" s="206">
        <v>43.701000000000001</v>
      </c>
      <c r="I1223" s="207"/>
      <c r="J1223" s="15"/>
      <c r="K1223" s="15"/>
      <c r="L1223" s="203"/>
      <c r="M1223" s="208"/>
      <c r="N1223" s="209"/>
      <c r="O1223" s="209"/>
      <c r="P1223" s="209"/>
      <c r="Q1223" s="209"/>
      <c r="R1223" s="209"/>
      <c r="S1223" s="209"/>
      <c r="T1223" s="210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15"/>
      <c r="AT1223" s="204" t="s">
        <v>195</v>
      </c>
      <c r="AU1223" s="204" t="s">
        <v>82</v>
      </c>
      <c r="AV1223" s="15" t="s">
        <v>104</v>
      </c>
      <c r="AW1223" s="15" t="s">
        <v>30</v>
      </c>
      <c r="AX1223" s="15" t="s">
        <v>80</v>
      </c>
      <c r="AY1223" s="204" t="s">
        <v>189</v>
      </c>
    </row>
    <row r="1224" s="2" customFormat="1" ht="24.15" customHeight="1">
      <c r="A1224" s="38"/>
      <c r="B1224" s="172"/>
      <c r="C1224" s="173" t="s">
        <v>1925</v>
      </c>
      <c r="D1224" s="173" t="s">
        <v>191</v>
      </c>
      <c r="E1224" s="174" t="s">
        <v>1926</v>
      </c>
      <c r="F1224" s="175" t="s">
        <v>1927</v>
      </c>
      <c r="G1224" s="176" t="s">
        <v>223</v>
      </c>
      <c r="H1224" s="177">
        <v>83.790000000000006</v>
      </c>
      <c r="I1224" s="178"/>
      <c r="J1224" s="179">
        <f>ROUND(I1224*H1224,2)</f>
        <v>0</v>
      </c>
      <c r="K1224" s="180"/>
      <c r="L1224" s="39"/>
      <c r="M1224" s="181" t="s">
        <v>1</v>
      </c>
      <c r="N1224" s="182" t="s">
        <v>38</v>
      </c>
      <c r="O1224" s="77"/>
      <c r="P1224" s="183">
        <f>O1224*H1224</f>
        <v>0</v>
      </c>
      <c r="Q1224" s="183">
        <v>0</v>
      </c>
      <c r="R1224" s="183">
        <f>Q1224*H1224</f>
        <v>0</v>
      </c>
      <c r="S1224" s="183">
        <v>0</v>
      </c>
      <c r="T1224" s="184">
        <f>S1224*H1224</f>
        <v>0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185" t="s">
        <v>233</v>
      </c>
      <c r="AT1224" s="185" t="s">
        <v>191</v>
      </c>
      <c r="AU1224" s="185" t="s">
        <v>82</v>
      </c>
      <c r="AY1224" s="19" t="s">
        <v>189</v>
      </c>
      <c r="BE1224" s="186">
        <f>IF(N1224="základní",J1224,0)</f>
        <v>0</v>
      </c>
      <c r="BF1224" s="186">
        <f>IF(N1224="snížená",J1224,0)</f>
        <v>0</v>
      </c>
      <c r="BG1224" s="186">
        <f>IF(N1224="zákl. přenesená",J1224,0)</f>
        <v>0</v>
      </c>
      <c r="BH1224" s="186">
        <f>IF(N1224="sníž. přenesená",J1224,0)</f>
        <v>0</v>
      </c>
      <c r="BI1224" s="186">
        <f>IF(N1224="nulová",J1224,0)</f>
        <v>0</v>
      </c>
      <c r="BJ1224" s="19" t="s">
        <v>80</v>
      </c>
      <c r="BK1224" s="186">
        <f>ROUND(I1224*H1224,2)</f>
        <v>0</v>
      </c>
      <c r="BL1224" s="19" t="s">
        <v>233</v>
      </c>
      <c r="BM1224" s="185" t="s">
        <v>1928</v>
      </c>
    </row>
    <row r="1225" s="13" customFormat="1">
      <c r="A1225" s="13"/>
      <c r="B1225" s="187"/>
      <c r="C1225" s="13"/>
      <c r="D1225" s="188" t="s">
        <v>195</v>
      </c>
      <c r="E1225" s="189" t="s">
        <v>1</v>
      </c>
      <c r="F1225" s="190" t="s">
        <v>1929</v>
      </c>
      <c r="G1225" s="13"/>
      <c r="H1225" s="189" t="s">
        <v>1</v>
      </c>
      <c r="I1225" s="191"/>
      <c r="J1225" s="13"/>
      <c r="K1225" s="13"/>
      <c r="L1225" s="187"/>
      <c r="M1225" s="192"/>
      <c r="N1225" s="193"/>
      <c r="O1225" s="193"/>
      <c r="P1225" s="193"/>
      <c r="Q1225" s="193"/>
      <c r="R1225" s="193"/>
      <c r="S1225" s="193"/>
      <c r="T1225" s="194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189" t="s">
        <v>195</v>
      </c>
      <c r="AU1225" s="189" t="s">
        <v>82</v>
      </c>
      <c r="AV1225" s="13" t="s">
        <v>80</v>
      </c>
      <c r="AW1225" s="13" t="s">
        <v>30</v>
      </c>
      <c r="AX1225" s="13" t="s">
        <v>73</v>
      </c>
      <c r="AY1225" s="189" t="s">
        <v>189</v>
      </c>
    </row>
    <row r="1226" s="14" customFormat="1">
      <c r="A1226" s="14"/>
      <c r="B1226" s="195"/>
      <c r="C1226" s="14"/>
      <c r="D1226" s="188" t="s">
        <v>195</v>
      </c>
      <c r="E1226" s="196" t="s">
        <v>1</v>
      </c>
      <c r="F1226" s="197" t="s">
        <v>1930</v>
      </c>
      <c r="G1226" s="14"/>
      <c r="H1226" s="198">
        <v>83.790000000000006</v>
      </c>
      <c r="I1226" s="199"/>
      <c r="J1226" s="14"/>
      <c r="K1226" s="14"/>
      <c r="L1226" s="195"/>
      <c r="M1226" s="200"/>
      <c r="N1226" s="201"/>
      <c r="O1226" s="201"/>
      <c r="P1226" s="201"/>
      <c r="Q1226" s="201"/>
      <c r="R1226" s="201"/>
      <c r="S1226" s="201"/>
      <c r="T1226" s="202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196" t="s">
        <v>195</v>
      </c>
      <c r="AU1226" s="196" t="s">
        <v>82</v>
      </c>
      <c r="AV1226" s="14" t="s">
        <v>82</v>
      </c>
      <c r="AW1226" s="14" t="s">
        <v>30</v>
      </c>
      <c r="AX1226" s="14" t="s">
        <v>73</v>
      </c>
      <c r="AY1226" s="196" t="s">
        <v>189</v>
      </c>
    </row>
    <row r="1227" s="15" customFormat="1">
      <c r="A1227" s="15"/>
      <c r="B1227" s="203"/>
      <c r="C1227" s="15"/>
      <c r="D1227" s="188" t="s">
        <v>195</v>
      </c>
      <c r="E1227" s="204" t="s">
        <v>1</v>
      </c>
      <c r="F1227" s="205" t="s">
        <v>200</v>
      </c>
      <c r="G1227" s="15"/>
      <c r="H1227" s="206">
        <v>83.790000000000006</v>
      </c>
      <c r="I1227" s="207"/>
      <c r="J1227" s="15"/>
      <c r="K1227" s="15"/>
      <c r="L1227" s="203"/>
      <c r="M1227" s="208"/>
      <c r="N1227" s="209"/>
      <c r="O1227" s="209"/>
      <c r="P1227" s="209"/>
      <c r="Q1227" s="209"/>
      <c r="R1227" s="209"/>
      <c r="S1227" s="209"/>
      <c r="T1227" s="210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04" t="s">
        <v>195</v>
      </c>
      <c r="AU1227" s="204" t="s">
        <v>82</v>
      </c>
      <c r="AV1227" s="15" t="s">
        <v>104</v>
      </c>
      <c r="AW1227" s="15" t="s">
        <v>30</v>
      </c>
      <c r="AX1227" s="15" t="s">
        <v>80</v>
      </c>
      <c r="AY1227" s="204" t="s">
        <v>189</v>
      </c>
    </row>
    <row r="1228" s="2" customFormat="1" ht="24.15" customHeight="1">
      <c r="A1228" s="38"/>
      <c r="B1228" s="172"/>
      <c r="C1228" s="173" t="s">
        <v>1152</v>
      </c>
      <c r="D1228" s="173" t="s">
        <v>191</v>
      </c>
      <c r="E1228" s="174" t="s">
        <v>1931</v>
      </c>
      <c r="F1228" s="175" t="s">
        <v>1932</v>
      </c>
      <c r="G1228" s="176" t="s">
        <v>223</v>
      </c>
      <c r="H1228" s="177">
        <v>127.491</v>
      </c>
      <c r="I1228" s="178"/>
      <c r="J1228" s="179">
        <f>ROUND(I1228*H1228,2)</f>
        <v>0</v>
      </c>
      <c r="K1228" s="180"/>
      <c r="L1228" s="39"/>
      <c r="M1228" s="181" t="s">
        <v>1</v>
      </c>
      <c r="N1228" s="182" t="s">
        <v>38</v>
      </c>
      <c r="O1228" s="77"/>
      <c r="P1228" s="183">
        <f>O1228*H1228</f>
        <v>0</v>
      </c>
      <c r="Q1228" s="183">
        <v>0</v>
      </c>
      <c r="R1228" s="183">
        <f>Q1228*H1228</f>
        <v>0</v>
      </c>
      <c r="S1228" s="183">
        <v>0</v>
      </c>
      <c r="T1228" s="184">
        <f>S1228*H1228</f>
        <v>0</v>
      </c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R1228" s="185" t="s">
        <v>233</v>
      </c>
      <c r="AT1228" s="185" t="s">
        <v>191</v>
      </c>
      <c r="AU1228" s="185" t="s">
        <v>82</v>
      </c>
      <c r="AY1228" s="19" t="s">
        <v>189</v>
      </c>
      <c r="BE1228" s="186">
        <f>IF(N1228="základní",J1228,0)</f>
        <v>0</v>
      </c>
      <c r="BF1228" s="186">
        <f>IF(N1228="snížená",J1228,0)</f>
        <v>0</v>
      </c>
      <c r="BG1228" s="186">
        <f>IF(N1228="zákl. přenesená",J1228,0)</f>
        <v>0</v>
      </c>
      <c r="BH1228" s="186">
        <f>IF(N1228="sníž. přenesená",J1228,0)</f>
        <v>0</v>
      </c>
      <c r="BI1228" s="186">
        <f>IF(N1228="nulová",J1228,0)</f>
        <v>0</v>
      </c>
      <c r="BJ1228" s="19" t="s">
        <v>80</v>
      </c>
      <c r="BK1228" s="186">
        <f>ROUND(I1228*H1228,2)</f>
        <v>0</v>
      </c>
      <c r="BL1228" s="19" t="s">
        <v>233</v>
      </c>
      <c r="BM1228" s="185" t="s">
        <v>1933</v>
      </c>
    </row>
    <row r="1229" s="14" customFormat="1">
      <c r="A1229" s="14"/>
      <c r="B1229" s="195"/>
      <c r="C1229" s="14"/>
      <c r="D1229" s="188" t="s">
        <v>195</v>
      </c>
      <c r="E1229" s="196" t="s">
        <v>1</v>
      </c>
      <c r="F1229" s="197" t="s">
        <v>1934</v>
      </c>
      <c r="G1229" s="14"/>
      <c r="H1229" s="198">
        <v>123.33</v>
      </c>
      <c r="I1229" s="199"/>
      <c r="J1229" s="14"/>
      <c r="K1229" s="14"/>
      <c r="L1229" s="195"/>
      <c r="M1229" s="200"/>
      <c r="N1229" s="201"/>
      <c r="O1229" s="201"/>
      <c r="P1229" s="201"/>
      <c r="Q1229" s="201"/>
      <c r="R1229" s="201"/>
      <c r="S1229" s="201"/>
      <c r="T1229" s="202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196" t="s">
        <v>195</v>
      </c>
      <c r="AU1229" s="196" t="s">
        <v>82</v>
      </c>
      <c r="AV1229" s="14" t="s">
        <v>82</v>
      </c>
      <c r="AW1229" s="14" t="s">
        <v>30</v>
      </c>
      <c r="AX1229" s="14" t="s">
        <v>73</v>
      </c>
      <c r="AY1229" s="196" t="s">
        <v>189</v>
      </c>
    </row>
    <row r="1230" s="14" customFormat="1">
      <c r="A1230" s="14"/>
      <c r="B1230" s="195"/>
      <c r="C1230" s="14"/>
      <c r="D1230" s="188" t="s">
        <v>195</v>
      </c>
      <c r="E1230" s="196" t="s">
        <v>1</v>
      </c>
      <c r="F1230" s="197" t="s">
        <v>1924</v>
      </c>
      <c r="G1230" s="14"/>
      <c r="H1230" s="198">
        <v>4.1609999999999996</v>
      </c>
      <c r="I1230" s="199"/>
      <c r="J1230" s="14"/>
      <c r="K1230" s="14"/>
      <c r="L1230" s="195"/>
      <c r="M1230" s="200"/>
      <c r="N1230" s="201"/>
      <c r="O1230" s="201"/>
      <c r="P1230" s="201"/>
      <c r="Q1230" s="201"/>
      <c r="R1230" s="201"/>
      <c r="S1230" s="201"/>
      <c r="T1230" s="202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196" t="s">
        <v>195</v>
      </c>
      <c r="AU1230" s="196" t="s">
        <v>82</v>
      </c>
      <c r="AV1230" s="14" t="s">
        <v>82</v>
      </c>
      <c r="AW1230" s="14" t="s">
        <v>30</v>
      </c>
      <c r="AX1230" s="14" t="s">
        <v>73</v>
      </c>
      <c r="AY1230" s="196" t="s">
        <v>189</v>
      </c>
    </row>
    <row r="1231" s="15" customFormat="1">
      <c r="A1231" s="15"/>
      <c r="B1231" s="203"/>
      <c r="C1231" s="15"/>
      <c r="D1231" s="188" t="s">
        <v>195</v>
      </c>
      <c r="E1231" s="204" t="s">
        <v>1</v>
      </c>
      <c r="F1231" s="205" t="s">
        <v>200</v>
      </c>
      <c r="G1231" s="15"/>
      <c r="H1231" s="206">
        <v>127.491</v>
      </c>
      <c r="I1231" s="207"/>
      <c r="J1231" s="15"/>
      <c r="K1231" s="15"/>
      <c r="L1231" s="203"/>
      <c r="M1231" s="208"/>
      <c r="N1231" s="209"/>
      <c r="O1231" s="209"/>
      <c r="P1231" s="209"/>
      <c r="Q1231" s="209"/>
      <c r="R1231" s="209"/>
      <c r="S1231" s="209"/>
      <c r="T1231" s="210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04" t="s">
        <v>195</v>
      </c>
      <c r="AU1231" s="204" t="s">
        <v>82</v>
      </c>
      <c r="AV1231" s="15" t="s">
        <v>104</v>
      </c>
      <c r="AW1231" s="15" t="s">
        <v>30</v>
      </c>
      <c r="AX1231" s="15" t="s">
        <v>80</v>
      </c>
      <c r="AY1231" s="204" t="s">
        <v>189</v>
      </c>
    </row>
    <row r="1232" s="2" customFormat="1" ht="24.15" customHeight="1">
      <c r="A1232" s="38"/>
      <c r="B1232" s="172"/>
      <c r="C1232" s="173" t="s">
        <v>1935</v>
      </c>
      <c r="D1232" s="173" t="s">
        <v>191</v>
      </c>
      <c r="E1232" s="174" t="s">
        <v>1936</v>
      </c>
      <c r="F1232" s="175" t="s">
        <v>1937</v>
      </c>
      <c r="G1232" s="176" t="s">
        <v>223</v>
      </c>
      <c r="H1232" s="177">
        <v>127.491</v>
      </c>
      <c r="I1232" s="178"/>
      <c r="J1232" s="179">
        <f>ROUND(I1232*H1232,2)</f>
        <v>0</v>
      </c>
      <c r="K1232" s="180"/>
      <c r="L1232" s="39"/>
      <c r="M1232" s="181" t="s">
        <v>1</v>
      </c>
      <c r="N1232" s="182" t="s">
        <v>38</v>
      </c>
      <c r="O1232" s="77"/>
      <c r="P1232" s="183">
        <f>O1232*H1232</f>
        <v>0</v>
      </c>
      <c r="Q1232" s="183">
        <v>0</v>
      </c>
      <c r="R1232" s="183">
        <f>Q1232*H1232</f>
        <v>0</v>
      </c>
      <c r="S1232" s="183">
        <v>0</v>
      </c>
      <c r="T1232" s="184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185" t="s">
        <v>233</v>
      </c>
      <c r="AT1232" s="185" t="s">
        <v>191</v>
      </c>
      <c r="AU1232" s="185" t="s">
        <v>82</v>
      </c>
      <c r="AY1232" s="19" t="s">
        <v>189</v>
      </c>
      <c r="BE1232" s="186">
        <f>IF(N1232="základní",J1232,0)</f>
        <v>0</v>
      </c>
      <c r="BF1232" s="186">
        <f>IF(N1232="snížená",J1232,0)</f>
        <v>0</v>
      </c>
      <c r="BG1232" s="186">
        <f>IF(N1232="zákl. přenesená",J1232,0)</f>
        <v>0</v>
      </c>
      <c r="BH1232" s="186">
        <f>IF(N1232="sníž. přenesená",J1232,0)</f>
        <v>0</v>
      </c>
      <c r="BI1232" s="186">
        <f>IF(N1232="nulová",J1232,0)</f>
        <v>0</v>
      </c>
      <c r="BJ1232" s="19" t="s">
        <v>80</v>
      </c>
      <c r="BK1232" s="186">
        <f>ROUND(I1232*H1232,2)</f>
        <v>0</v>
      </c>
      <c r="BL1232" s="19" t="s">
        <v>233</v>
      </c>
      <c r="BM1232" s="185" t="s">
        <v>1938</v>
      </c>
    </row>
    <row r="1233" s="2" customFormat="1" ht="44.25" customHeight="1">
      <c r="A1233" s="38"/>
      <c r="B1233" s="172"/>
      <c r="C1233" s="173" t="s">
        <v>1157</v>
      </c>
      <c r="D1233" s="173" t="s">
        <v>191</v>
      </c>
      <c r="E1233" s="174" t="s">
        <v>1939</v>
      </c>
      <c r="F1233" s="175" t="s">
        <v>1940</v>
      </c>
      <c r="G1233" s="176" t="s">
        <v>1</v>
      </c>
      <c r="H1233" s="177">
        <v>210</v>
      </c>
      <c r="I1233" s="178"/>
      <c r="J1233" s="179">
        <f>ROUND(I1233*H1233,2)</f>
        <v>0</v>
      </c>
      <c r="K1233" s="180"/>
      <c r="L1233" s="39"/>
      <c r="M1233" s="181" t="s">
        <v>1</v>
      </c>
      <c r="N1233" s="182" t="s">
        <v>38</v>
      </c>
      <c r="O1233" s="77"/>
      <c r="P1233" s="183">
        <f>O1233*H1233</f>
        <v>0</v>
      </c>
      <c r="Q1233" s="183">
        <v>0</v>
      </c>
      <c r="R1233" s="183">
        <f>Q1233*H1233</f>
        <v>0</v>
      </c>
      <c r="S1233" s="183">
        <v>0</v>
      </c>
      <c r="T1233" s="184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185" t="s">
        <v>233</v>
      </c>
      <c r="AT1233" s="185" t="s">
        <v>191</v>
      </c>
      <c r="AU1233" s="185" t="s">
        <v>82</v>
      </c>
      <c r="AY1233" s="19" t="s">
        <v>189</v>
      </c>
      <c r="BE1233" s="186">
        <f>IF(N1233="základní",J1233,0)</f>
        <v>0</v>
      </c>
      <c r="BF1233" s="186">
        <f>IF(N1233="snížená",J1233,0)</f>
        <v>0</v>
      </c>
      <c r="BG1233" s="186">
        <f>IF(N1233="zákl. přenesená",J1233,0)</f>
        <v>0</v>
      </c>
      <c r="BH1233" s="186">
        <f>IF(N1233="sníž. přenesená",J1233,0)</f>
        <v>0</v>
      </c>
      <c r="BI1233" s="186">
        <f>IF(N1233="nulová",J1233,0)</f>
        <v>0</v>
      </c>
      <c r="BJ1233" s="19" t="s">
        <v>80</v>
      </c>
      <c r="BK1233" s="186">
        <f>ROUND(I1233*H1233,2)</f>
        <v>0</v>
      </c>
      <c r="BL1233" s="19" t="s">
        <v>233</v>
      </c>
      <c r="BM1233" s="185" t="s">
        <v>1941</v>
      </c>
    </row>
    <row r="1234" s="2" customFormat="1" ht="44.25" customHeight="1">
      <c r="A1234" s="38"/>
      <c r="B1234" s="172"/>
      <c r="C1234" s="173" t="s">
        <v>1942</v>
      </c>
      <c r="D1234" s="173" t="s">
        <v>191</v>
      </c>
      <c r="E1234" s="174" t="s">
        <v>1943</v>
      </c>
      <c r="F1234" s="175" t="s">
        <v>1944</v>
      </c>
      <c r="G1234" s="176" t="s">
        <v>1062</v>
      </c>
      <c r="H1234" s="230"/>
      <c r="I1234" s="178"/>
      <c r="J1234" s="179">
        <f>ROUND(I1234*H1234,2)</f>
        <v>0</v>
      </c>
      <c r="K1234" s="180"/>
      <c r="L1234" s="39"/>
      <c r="M1234" s="181" t="s">
        <v>1</v>
      </c>
      <c r="N1234" s="182" t="s">
        <v>38</v>
      </c>
      <c r="O1234" s="77"/>
      <c r="P1234" s="183">
        <f>O1234*H1234</f>
        <v>0</v>
      </c>
      <c r="Q1234" s="183">
        <v>0</v>
      </c>
      <c r="R1234" s="183">
        <f>Q1234*H1234</f>
        <v>0</v>
      </c>
      <c r="S1234" s="183">
        <v>0</v>
      </c>
      <c r="T1234" s="184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185" t="s">
        <v>233</v>
      </c>
      <c r="AT1234" s="185" t="s">
        <v>191</v>
      </c>
      <c r="AU1234" s="185" t="s">
        <v>82</v>
      </c>
      <c r="AY1234" s="19" t="s">
        <v>189</v>
      </c>
      <c r="BE1234" s="186">
        <f>IF(N1234="základní",J1234,0)</f>
        <v>0</v>
      </c>
      <c r="BF1234" s="186">
        <f>IF(N1234="snížená",J1234,0)</f>
        <v>0</v>
      </c>
      <c r="BG1234" s="186">
        <f>IF(N1234="zákl. přenesená",J1234,0)</f>
        <v>0</v>
      </c>
      <c r="BH1234" s="186">
        <f>IF(N1234="sníž. přenesená",J1234,0)</f>
        <v>0</v>
      </c>
      <c r="BI1234" s="186">
        <f>IF(N1234="nulová",J1234,0)</f>
        <v>0</v>
      </c>
      <c r="BJ1234" s="19" t="s">
        <v>80</v>
      </c>
      <c r="BK1234" s="186">
        <f>ROUND(I1234*H1234,2)</f>
        <v>0</v>
      </c>
      <c r="BL1234" s="19" t="s">
        <v>233</v>
      </c>
      <c r="BM1234" s="185" t="s">
        <v>1945</v>
      </c>
    </row>
    <row r="1235" s="12" customFormat="1" ht="22.8" customHeight="1">
      <c r="A1235" s="12"/>
      <c r="B1235" s="159"/>
      <c r="C1235" s="12"/>
      <c r="D1235" s="160" t="s">
        <v>72</v>
      </c>
      <c r="E1235" s="170" t="s">
        <v>1946</v>
      </c>
      <c r="F1235" s="170" t="s">
        <v>1947</v>
      </c>
      <c r="G1235" s="12"/>
      <c r="H1235" s="12"/>
      <c r="I1235" s="162"/>
      <c r="J1235" s="171">
        <f>BK1235</f>
        <v>0</v>
      </c>
      <c r="K1235" s="12"/>
      <c r="L1235" s="159"/>
      <c r="M1235" s="164"/>
      <c r="N1235" s="165"/>
      <c r="O1235" s="165"/>
      <c r="P1235" s="166">
        <f>SUM(P1236:P1270)</f>
        <v>0</v>
      </c>
      <c r="Q1235" s="165"/>
      <c r="R1235" s="166">
        <f>SUM(R1236:R1270)</f>
        <v>0</v>
      </c>
      <c r="S1235" s="165"/>
      <c r="T1235" s="167">
        <f>SUM(T1236:T1270)</f>
        <v>0</v>
      </c>
      <c r="U1235" s="12"/>
      <c r="V1235" s="12"/>
      <c r="W1235" s="12"/>
      <c r="X1235" s="12"/>
      <c r="Y1235" s="12"/>
      <c r="Z1235" s="12"/>
      <c r="AA1235" s="12"/>
      <c r="AB1235" s="12"/>
      <c r="AC1235" s="12"/>
      <c r="AD1235" s="12"/>
      <c r="AE1235" s="12"/>
      <c r="AR1235" s="160" t="s">
        <v>82</v>
      </c>
      <c r="AT1235" s="168" t="s">
        <v>72</v>
      </c>
      <c r="AU1235" s="168" t="s">
        <v>80</v>
      </c>
      <c r="AY1235" s="160" t="s">
        <v>189</v>
      </c>
      <c r="BK1235" s="169">
        <f>SUM(BK1236:BK1270)</f>
        <v>0</v>
      </c>
    </row>
    <row r="1236" s="2" customFormat="1" ht="24.15" customHeight="1">
      <c r="A1236" s="38"/>
      <c r="B1236" s="172"/>
      <c r="C1236" s="173" t="s">
        <v>1169</v>
      </c>
      <c r="D1236" s="173" t="s">
        <v>191</v>
      </c>
      <c r="E1236" s="174" t="s">
        <v>1948</v>
      </c>
      <c r="F1236" s="175" t="s">
        <v>1949</v>
      </c>
      <c r="G1236" s="176" t="s">
        <v>223</v>
      </c>
      <c r="H1236" s="177">
        <v>528.35000000000002</v>
      </c>
      <c r="I1236" s="178"/>
      <c r="J1236" s="179">
        <f>ROUND(I1236*H1236,2)</f>
        <v>0</v>
      </c>
      <c r="K1236" s="180"/>
      <c r="L1236" s="39"/>
      <c r="M1236" s="181" t="s">
        <v>1</v>
      </c>
      <c r="N1236" s="182" t="s">
        <v>38</v>
      </c>
      <c r="O1236" s="77"/>
      <c r="P1236" s="183">
        <f>O1236*H1236</f>
        <v>0</v>
      </c>
      <c r="Q1236" s="183">
        <v>0</v>
      </c>
      <c r="R1236" s="183">
        <f>Q1236*H1236</f>
        <v>0</v>
      </c>
      <c r="S1236" s="183">
        <v>0</v>
      </c>
      <c r="T1236" s="184">
        <f>S1236*H1236</f>
        <v>0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185" t="s">
        <v>233</v>
      </c>
      <c r="AT1236" s="185" t="s">
        <v>191</v>
      </c>
      <c r="AU1236" s="185" t="s">
        <v>82</v>
      </c>
      <c r="AY1236" s="19" t="s">
        <v>189</v>
      </c>
      <c r="BE1236" s="186">
        <f>IF(N1236="základní",J1236,0)</f>
        <v>0</v>
      </c>
      <c r="BF1236" s="186">
        <f>IF(N1236="snížená",J1236,0)</f>
        <v>0</v>
      </c>
      <c r="BG1236" s="186">
        <f>IF(N1236="zákl. přenesená",J1236,0)</f>
        <v>0</v>
      </c>
      <c r="BH1236" s="186">
        <f>IF(N1236="sníž. přenesená",J1236,0)</f>
        <v>0</v>
      </c>
      <c r="BI1236" s="186">
        <f>IF(N1236="nulová",J1236,0)</f>
        <v>0</v>
      </c>
      <c r="BJ1236" s="19" t="s">
        <v>80</v>
      </c>
      <c r="BK1236" s="186">
        <f>ROUND(I1236*H1236,2)</f>
        <v>0</v>
      </c>
      <c r="BL1236" s="19" t="s">
        <v>233</v>
      </c>
      <c r="BM1236" s="185" t="s">
        <v>1950</v>
      </c>
    </row>
    <row r="1237" s="13" customFormat="1">
      <c r="A1237" s="13"/>
      <c r="B1237" s="187"/>
      <c r="C1237" s="13"/>
      <c r="D1237" s="188" t="s">
        <v>195</v>
      </c>
      <c r="E1237" s="189" t="s">
        <v>1</v>
      </c>
      <c r="F1237" s="190" t="s">
        <v>1951</v>
      </c>
      <c r="G1237" s="13"/>
      <c r="H1237" s="189" t="s">
        <v>1</v>
      </c>
      <c r="I1237" s="191"/>
      <c r="J1237" s="13"/>
      <c r="K1237" s="13"/>
      <c r="L1237" s="187"/>
      <c r="M1237" s="192"/>
      <c r="N1237" s="193"/>
      <c r="O1237" s="193"/>
      <c r="P1237" s="193"/>
      <c r="Q1237" s="193"/>
      <c r="R1237" s="193"/>
      <c r="S1237" s="193"/>
      <c r="T1237" s="194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189" t="s">
        <v>195</v>
      </c>
      <c r="AU1237" s="189" t="s">
        <v>82</v>
      </c>
      <c r="AV1237" s="13" t="s">
        <v>80</v>
      </c>
      <c r="AW1237" s="13" t="s">
        <v>30</v>
      </c>
      <c r="AX1237" s="13" t="s">
        <v>73</v>
      </c>
      <c r="AY1237" s="189" t="s">
        <v>189</v>
      </c>
    </row>
    <row r="1238" s="14" customFormat="1">
      <c r="A1238" s="14"/>
      <c r="B1238" s="195"/>
      <c r="C1238" s="14"/>
      <c r="D1238" s="188" t="s">
        <v>195</v>
      </c>
      <c r="E1238" s="196" t="s">
        <v>1</v>
      </c>
      <c r="F1238" s="197" t="s">
        <v>1952</v>
      </c>
      <c r="G1238" s="14"/>
      <c r="H1238" s="198">
        <v>440.77999999999997</v>
      </c>
      <c r="I1238" s="199"/>
      <c r="J1238" s="14"/>
      <c r="K1238" s="14"/>
      <c r="L1238" s="195"/>
      <c r="M1238" s="200"/>
      <c r="N1238" s="201"/>
      <c r="O1238" s="201"/>
      <c r="P1238" s="201"/>
      <c r="Q1238" s="201"/>
      <c r="R1238" s="201"/>
      <c r="S1238" s="201"/>
      <c r="T1238" s="202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196" t="s">
        <v>195</v>
      </c>
      <c r="AU1238" s="196" t="s">
        <v>82</v>
      </c>
      <c r="AV1238" s="14" t="s">
        <v>82</v>
      </c>
      <c r="AW1238" s="14" t="s">
        <v>30</v>
      </c>
      <c r="AX1238" s="14" t="s">
        <v>73</v>
      </c>
      <c r="AY1238" s="196" t="s">
        <v>189</v>
      </c>
    </row>
    <row r="1239" s="13" customFormat="1">
      <c r="A1239" s="13"/>
      <c r="B1239" s="187"/>
      <c r="C1239" s="13"/>
      <c r="D1239" s="188" t="s">
        <v>195</v>
      </c>
      <c r="E1239" s="189" t="s">
        <v>1</v>
      </c>
      <c r="F1239" s="190" t="s">
        <v>1953</v>
      </c>
      <c r="G1239" s="13"/>
      <c r="H1239" s="189" t="s">
        <v>1</v>
      </c>
      <c r="I1239" s="191"/>
      <c r="J1239" s="13"/>
      <c r="K1239" s="13"/>
      <c r="L1239" s="187"/>
      <c r="M1239" s="192"/>
      <c r="N1239" s="193"/>
      <c r="O1239" s="193"/>
      <c r="P1239" s="193"/>
      <c r="Q1239" s="193"/>
      <c r="R1239" s="193"/>
      <c r="S1239" s="193"/>
      <c r="T1239" s="194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189" t="s">
        <v>195</v>
      </c>
      <c r="AU1239" s="189" t="s">
        <v>82</v>
      </c>
      <c r="AV1239" s="13" t="s">
        <v>80</v>
      </c>
      <c r="AW1239" s="13" t="s">
        <v>30</v>
      </c>
      <c r="AX1239" s="13" t="s">
        <v>73</v>
      </c>
      <c r="AY1239" s="189" t="s">
        <v>189</v>
      </c>
    </row>
    <row r="1240" s="14" customFormat="1">
      <c r="A1240" s="14"/>
      <c r="B1240" s="195"/>
      <c r="C1240" s="14"/>
      <c r="D1240" s="188" t="s">
        <v>195</v>
      </c>
      <c r="E1240" s="196" t="s">
        <v>1</v>
      </c>
      <c r="F1240" s="197" t="s">
        <v>1954</v>
      </c>
      <c r="G1240" s="14"/>
      <c r="H1240" s="198">
        <v>87.569999999999993</v>
      </c>
      <c r="I1240" s="199"/>
      <c r="J1240" s="14"/>
      <c r="K1240" s="14"/>
      <c r="L1240" s="195"/>
      <c r="M1240" s="200"/>
      <c r="N1240" s="201"/>
      <c r="O1240" s="201"/>
      <c r="P1240" s="201"/>
      <c r="Q1240" s="201"/>
      <c r="R1240" s="201"/>
      <c r="S1240" s="201"/>
      <c r="T1240" s="202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196" t="s">
        <v>195</v>
      </c>
      <c r="AU1240" s="196" t="s">
        <v>82</v>
      </c>
      <c r="AV1240" s="14" t="s">
        <v>82</v>
      </c>
      <c r="AW1240" s="14" t="s">
        <v>30</v>
      </c>
      <c r="AX1240" s="14" t="s">
        <v>73</v>
      </c>
      <c r="AY1240" s="196" t="s">
        <v>189</v>
      </c>
    </row>
    <row r="1241" s="15" customFormat="1">
      <c r="A1241" s="15"/>
      <c r="B1241" s="203"/>
      <c r="C1241" s="15"/>
      <c r="D1241" s="188" t="s">
        <v>195</v>
      </c>
      <c r="E1241" s="204" t="s">
        <v>1</v>
      </c>
      <c r="F1241" s="205" t="s">
        <v>200</v>
      </c>
      <c r="G1241" s="15"/>
      <c r="H1241" s="206">
        <v>528.34999999999991</v>
      </c>
      <c r="I1241" s="207"/>
      <c r="J1241" s="15"/>
      <c r="K1241" s="15"/>
      <c r="L1241" s="203"/>
      <c r="M1241" s="208"/>
      <c r="N1241" s="209"/>
      <c r="O1241" s="209"/>
      <c r="P1241" s="209"/>
      <c r="Q1241" s="209"/>
      <c r="R1241" s="209"/>
      <c r="S1241" s="209"/>
      <c r="T1241" s="210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04" t="s">
        <v>195</v>
      </c>
      <c r="AU1241" s="204" t="s">
        <v>82</v>
      </c>
      <c r="AV1241" s="15" t="s">
        <v>104</v>
      </c>
      <c r="AW1241" s="15" t="s">
        <v>30</v>
      </c>
      <c r="AX1241" s="15" t="s">
        <v>80</v>
      </c>
      <c r="AY1241" s="204" t="s">
        <v>189</v>
      </c>
    </row>
    <row r="1242" s="2" customFormat="1" ht="24.15" customHeight="1">
      <c r="A1242" s="38"/>
      <c r="B1242" s="172"/>
      <c r="C1242" s="173" t="s">
        <v>1955</v>
      </c>
      <c r="D1242" s="173" t="s">
        <v>191</v>
      </c>
      <c r="E1242" s="174" t="s">
        <v>1956</v>
      </c>
      <c r="F1242" s="175" t="s">
        <v>1957</v>
      </c>
      <c r="G1242" s="176" t="s">
        <v>223</v>
      </c>
      <c r="H1242" s="177">
        <v>556.30999999999995</v>
      </c>
      <c r="I1242" s="178"/>
      <c r="J1242" s="179">
        <f>ROUND(I1242*H1242,2)</f>
        <v>0</v>
      </c>
      <c r="K1242" s="180"/>
      <c r="L1242" s="39"/>
      <c r="M1242" s="181" t="s">
        <v>1</v>
      </c>
      <c r="N1242" s="182" t="s">
        <v>38</v>
      </c>
      <c r="O1242" s="77"/>
      <c r="P1242" s="183">
        <f>O1242*H1242</f>
        <v>0</v>
      </c>
      <c r="Q1242" s="183">
        <v>0</v>
      </c>
      <c r="R1242" s="183">
        <f>Q1242*H1242</f>
        <v>0</v>
      </c>
      <c r="S1242" s="183">
        <v>0</v>
      </c>
      <c r="T1242" s="184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185" t="s">
        <v>233</v>
      </c>
      <c r="AT1242" s="185" t="s">
        <v>191</v>
      </c>
      <c r="AU1242" s="185" t="s">
        <v>82</v>
      </c>
      <c r="AY1242" s="19" t="s">
        <v>189</v>
      </c>
      <c r="BE1242" s="186">
        <f>IF(N1242="základní",J1242,0)</f>
        <v>0</v>
      </c>
      <c r="BF1242" s="186">
        <f>IF(N1242="snížená",J1242,0)</f>
        <v>0</v>
      </c>
      <c r="BG1242" s="186">
        <f>IF(N1242="zákl. přenesená",J1242,0)</f>
        <v>0</v>
      </c>
      <c r="BH1242" s="186">
        <f>IF(N1242="sníž. přenesená",J1242,0)</f>
        <v>0</v>
      </c>
      <c r="BI1242" s="186">
        <f>IF(N1242="nulová",J1242,0)</f>
        <v>0</v>
      </c>
      <c r="BJ1242" s="19" t="s">
        <v>80</v>
      </c>
      <c r="BK1242" s="186">
        <f>ROUND(I1242*H1242,2)</f>
        <v>0</v>
      </c>
      <c r="BL1242" s="19" t="s">
        <v>233</v>
      </c>
      <c r="BM1242" s="185" t="s">
        <v>1958</v>
      </c>
    </row>
    <row r="1243" s="13" customFormat="1">
      <c r="A1243" s="13"/>
      <c r="B1243" s="187"/>
      <c r="C1243" s="13"/>
      <c r="D1243" s="188" t="s">
        <v>195</v>
      </c>
      <c r="E1243" s="189" t="s">
        <v>1</v>
      </c>
      <c r="F1243" s="190" t="s">
        <v>1951</v>
      </c>
      <c r="G1243" s="13"/>
      <c r="H1243" s="189" t="s">
        <v>1</v>
      </c>
      <c r="I1243" s="191"/>
      <c r="J1243" s="13"/>
      <c r="K1243" s="13"/>
      <c r="L1243" s="187"/>
      <c r="M1243" s="192"/>
      <c r="N1243" s="193"/>
      <c r="O1243" s="193"/>
      <c r="P1243" s="193"/>
      <c r="Q1243" s="193"/>
      <c r="R1243" s="193"/>
      <c r="S1243" s="193"/>
      <c r="T1243" s="194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189" t="s">
        <v>195</v>
      </c>
      <c r="AU1243" s="189" t="s">
        <v>82</v>
      </c>
      <c r="AV1243" s="13" t="s">
        <v>80</v>
      </c>
      <c r="AW1243" s="13" t="s">
        <v>30</v>
      </c>
      <c r="AX1243" s="13" t="s">
        <v>73</v>
      </c>
      <c r="AY1243" s="189" t="s">
        <v>189</v>
      </c>
    </row>
    <row r="1244" s="14" customFormat="1">
      <c r="A1244" s="14"/>
      <c r="B1244" s="195"/>
      <c r="C1244" s="14"/>
      <c r="D1244" s="188" t="s">
        <v>195</v>
      </c>
      <c r="E1244" s="196" t="s">
        <v>1</v>
      </c>
      <c r="F1244" s="197" t="s">
        <v>1952</v>
      </c>
      <c r="G1244" s="14"/>
      <c r="H1244" s="198">
        <v>440.77999999999997</v>
      </c>
      <c r="I1244" s="199"/>
      <c r="J1244" s="14"/>
      <c r="K1244" s="14"/>
      <c r="L1244" s="195"/>
      <c r="M1244" s="200"/>
      <c r="N1244" s="201"/>
      <c r="O1244" s="201"/>
      <c r="P1244" s="201"/>
      <c r="Q1244" s="201"/>
      <c r="R1244" s="201"/>
      <c r="S1244" s="201"/>
      <c r="T1244" s="202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196" t="s">
        <v>195</v>
      </c>
      <c r="AU1244" s="196" t="s">
        <v>82</v>
      </c>
      <c r="AV1244" s="14" t="s">
        <v>82</v>
      </c>
      <c r="AW1244" s="14" t="s">
        <v>30</v>
      </c>
      <c r="AX1244" s="14" t="s">
        <v>73</v>
      </c>
      <c r="AY1244" s="196" t="s">
        <v>189</v>
      </c>
    </row>
    <row r="1245" s="13" customFormat="1">
      <c r="A1245" s="13"/>
      <c r="B1245" s="187"/>
      <c r="C1245" s="13"/>
      <c r="D1245" s="188" t="s">
        <v>195</v>
      </c>
      <c r="E1245" s="189" t="s">
        <v>1</v>
      </c>
      <c r="F1245" s="190" t="s">
        <v>1953</v>
      </c>
      <c r="G1245" s="13"/>
      <c r="H1245" s="189" t="s">
        <v>1</v>
      </c>
      <c r="I1245" s="191"/>
      <c r="J1245" s="13"/>
      <c r="K1245" s="13"/>
      <c r="L1245" s="187"/>
      <c r="M1245" s="192"/>
      <c r="N1245" s="193"/>
      <c r="O1245" s="193"/>
      <c r="P1245" s="193"/>
      <c r="Q1245" s="193"/>
      <c r="R1245" s="193"/>
      <c r="S1245" s="193"/>
      <c r="T1245" s="194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189" t="s">
        <v>195</v>
      </c>
      <c r="AU1245" s="189" t="s">
        <v>82</v>
      </c>
      <c r="AV1245" s="13" t="s">
        <v>80</v>
      </c>
      <c r="AW1245" s="13" t="s">
        <v>30</v>
      </c>
      <c r="AX1245" s="13" t="s">
        <v>73</v>
      </c>
      <c r="AY1245" s="189" t="s">
        <v>189</v>
      </c>
    </row>
    <row r="1246" s="14" customFormat="1">
      <c r="A1246" s="14"/>
      <c r="B1246" s="195"/>
      <c r="C1246" s="14"/>
      <c r="D1246" s="188" t="s">
        <v>195</v>
      </c>
      <c r="E1246" s="196" t="s">
        <v>1</v>
      </c>
      <c r="F1246" s="197" t="s">
        <v>1954</v>
      </c>
      <c r="G1246" s="14"/>
      <c r="H1246" s="198">
        <v>87.569999999999993</v>
      </c>
      <c r="I1246" s="199"/>
      <c r="J1246" s="14"/>
      <c r="K1246" s="14"/>
      <c r="L1246" s="195"/>
      <c r="M1246" s="200"/>
      <c r="N1246" s="201"/>
      <c r="O1246" s="201"/>
      <c r="P1246" s="201"/>
      <c r="Q1246" s="201"/>
      <c r="R1246" s="201"/>
      <c r="S1246" s="201"/>
      <c r="T1246" s="202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196" t="s">
        <v>195</v>
      </c>
      <c r="AU1246" s="196" t="s">
        <v>82</v>
      </c>
      <c r="AV1246" s="14" t="s">
        <v>82</v>
      </c>
      <c r="AW1246" s="14" t="s">
        <v>30</v>
      </c>
      <c r="AX1246" s="14" t="s">
        <v>73</v>
      </c>
      <c r="AY1246" s="196" t="s">
        <v>189</v>
      </c>
    </row>
    <row r="1247" s="13" customFormat="1">
      <c r="A1247" s="13"/>
      <c r="B1247" s="187"/>
      <c r="C1247" s="13"/>
      <c r="D1247" s="188" t="s">
        <v>195</v>
      </c>
      <c r="E1247" s="189" t="s">
        <v>1</v>
      </c>
      <c r="F1247" s="190" t="s">
        <v>718</v>
      </c>
      <c r="G1247" s="13"/>
      <c r="H1247" s="189" t="s">
        <v>1</v>
      </c>
      <c r="I1247" s="191"/>
      <c r="J1247" s="13"/>
      <c r="K1247" s="13"/>
      <c r="L1247" s="187"/>
      <c r="M1247" s="192"/>
      <c r="N1247" s="193"/>
      <c r="O1247" s="193"/>
      <c r="P1247" s="193"/>
      <c r="Q1247" s="193"/>
      <c r="R1247" s="193"/>
      <c r="S1247" s="193"/>
      <c r="T1247" s="194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189" t="s">
        <v>195</v>
      </c>
      <c r="AU1247" s="189" t="s">
        <v>82</v>
      </c>
      <c r="AV1247" s="13" t="s">
        <v>80</v>
      </c>
      <c r="AW1247" s="13" t="s">
        <v>30</v>
      </c>
      <c r="AX1247" s="13" t="s">
        <v>73</v>
      </c>
      <c r="AY1247" s="189" t="s">
        <v>189</v>
      </c>
    </row>
    <row r="1248" s="14" customFormat="1">
      <c r="A1248" s="14"/>
      <c r="B1248" s="195"/>
      <c r="C1248" s="14"/>
      <c r="D1248" s="188" t="s">
        <v>195</v>
      </c>
      <c r="E1248" s="196" t="s">
        <v>1</v>
      </c>
      <c r="F1248" s="197" t="s">
        <v>786</v>
      </c>
      <c r="G1248" s="14"/>
      <c r="H1248" s="198">
        <v>27.960000000000001</v>
      </c>
      <c r="I1248" s="199"/>
      <c r="J1248" s="14"/>
      <c r="K1248" s="14"/>
      <c r="L1248" s="195"/>
      <c r="M1248" s="200"/>
      <c r="N1248" s="201"/>
      <c r="O1248" s="201"/>
      <c r="P1248" s="201"/>
      <c r="Q1248" s="201"/>
      <c r="R1248" s="201"/>
      <c r="S1248" s="201"/>
      <c r="T1248" s="202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196" t="s">
        <v>195</v>
      </c>
      <c r="AU1248" s="196" t="s">
        <v>82</v>
      </c>
      <c r="AV1248" s="14" t="s">
        <v>82</v>
      </c>
      <c r="AW1248" s="14" t="s">
        <v>30</v>
      </c>
      <c r="AX1248" s="14" t="s">
        <v>73</v>
      </c>
      <c r="AY1248" s="196" t="s">
        <v>189</v>
      </c>
    </row>
    <row r="1249" s="15" customFormat="1">
      <c r="A1249" s="15"/>
      <c r="B1249" s="203"/>
      <c r="C1249" s="15"/>
      <c r="D1249" s="188" t="s">
        <v>195</v>
      </c>
      <c r="E1249" s="204" t="s">
        <v>1</v>
      </c>
      <c r="F1249" s="205" t="s">
        <v>200</v>
      </c>
      <c r="G1249" s="15"/>
      <c r="H1249" s="206">
        <v>556.30999999999995</v>
      </c>
      <c r="I1249" s="207"/>
      <c r="J1249" s="15"/>
      <c r="K1249" s="15"/>
      <c r="L1249" s="203"/>
      <c r="M1249" s="208"/>
      <c r="N1249" s="209"/>
      <c r="O1249" s="209"/>
      <c r="P1249" s="209"/>
      <c r="Q1249" s="209"/>
      <c r="R1249" s="209"/>
      <c r="S1249" s="209"/>
      <c r="T1249" s="210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04" t="s">
        <v>195</v>
      </c>
      <c r="AU1249" s="204" t="s">
        <v>82</v>
      </c>
      <c r="AV1249" s="15" t="s">
        <v>104</v>
      </c>
      <c r="AW1249" s="15" t="s">
        <v>30</v>
      </c>
      <c r="AX1249" s="15" t="s">
        <v>80</v>
      </c>
      <c r="AY1249" s="204" t="s">
        <v>189</v>
      </c>
    </row>
    <row r="1250" s="2" customFormat="1" ht="16.5" customHeight="1">
      <c r="A1250" s="38"/>
      <c r="B1250" s="172"/>
      <c r="C1250" s="173" t="s">
        <v>1173</v>
      </c>
      <c r="D1250" s="173" t="s">
        <v>191</v>
      </c>
      <c r="E1250" s="174" t="s">
        <v>1959</v>
      </c>
      <c r="F1250" s="175" t="s">
        <v>1960</v>
      </c>
      <c r="G1250" s="176" t="s">
        <v>228</v>
      </c>
      <c r="H1250" s="177">
        <v>879.5</v>
      </c>
      <c r="I1250" s="178"/>
      <c r="J1250" s="179">
        <f>ROUND(I1250*H1250,2)</f>
        <v>0</v>
      </c>
      <c r="K1250" s="180"/>
      <c r="L1250" s="39"/>
      <c r="M1250" s="181" t="s">
        <v>1</v>
      </c>
      <c r="N1250" s="182" t="s">
        <v>38</v>
      </c>
      <c r="O1250" s="77"/>
      <c r="P1250" s="183">
        <f>O1250*H1250</f>
        <v>0</v>
      </c>
      <c r="Q1250" s="183">
        <v>0</v>
      </c>
      <c r="R1250" s="183">
        <f>Q1250*H1250</f>
        <v>0</v>
      </c>
      <c r="S1250" s="183">
        <v>0</v>
      </c>
      <c r="T1250" s="184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185" t="s">
        <v>233</v>
      </c>
      <c r="AT1250" s="185" t="s">
        <v>191</v>
      </c>
      <c r="AU1250" s="185" t="s">
        <v>82</v>
      </c>
      <c r="AY1250" s="19" t="s">
        <v>189</v>
      </c>
      <c r="BE1250" s="186">
        <f>IF(N1250="základní",J1250,0)</f>
        <v>0</v>
      </c>
      <c r="BF1250" s="186">
        <f>IF(N1250="snížená",J1250,0)</f>
        <v>0</v>
      </c>
      <c r="BG1250" s="186">
        <f>IF(N1250="zákl. přenesená",J1250,0)</f>
        <v>0</v>
      </c>
      <c r="BH1250" s="186">
        <f>IF(N1250="sníž. přenesená",J1250,0)</f>
        <v>0</v>
      </c>
      <c r="BI1250" s="186">
        <f>IF(N1250="nulová",J1250,0)</f>
        <v>0</v>
      </c>
      <c r="BJ1250" s="19" t="s">
        <v>80</v>
      </c>
      <c r="BK1250" s="186">
        <f>ROUND(I1250*H1250,2)</f>
        <v>0</v>
      </c>
      <c r="BL1250" s="19" t="s">
        <v>233</v>
      </c>
      <c r="BM1250" s="185" t="s">
        <v>1961</v>
      </c>
    </row>
    <row r="1251" s="2" customFormat="1" ht="24.15" customHeight="1">
      <c r="A1251" s="38"/>
      <c r="B1251" s="172"/>
      <c r="C1251" s="219" t="s">
        <v>1962</v>
      </c>
      <c r="D1251" s="219" t="s">
        <v>874</v>
      </c>
      <c r="E1251" s="220" t="s">
        <v>1963</v>
      </c>
      <c r="F1251" s="221" t="s">
        <v>1964</v>
      </c>
      <c r="G1251" s="222" t="s">
        <v>228</v>
      </c>
      <c r="H1251" s="223">
        <v>949.86000000000001</v>
      </c>
      <c r="I1251" s="224"/>
      <c r="J1251" s="225">
        <f>ROUND(I1251*H1251,2)</f>
        <v>0</v>
      </c>
      <c r="K1251" s="226"/>
      <c r="L1251" s="227"/>
      <c r="M1251" s="228" t="s">
        <v>1</v>
      </c>
      <c r="N1251" s="229" t="s">
        <v>38</v>
      </c>
      <c r="O1251" s="77"/>
      <c r="P1251" s="183">
        <f>O1251*H1251</f>
        <v>0</v>
      </c>
      <c r="Q1251" s="183">
        <v>0</v>
      </c>
      <c r="R1251" s="183">
        <f>Q1251*H1251</f>
        <v>0</v>
      </c>
      <c r="S1251" s="183">
        <v>0</v>
      </c>
      <c r="T1251" s="184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185" t="s">
        <v>281</v>
      </c>
      <c r="AT1251" s="185" t="s">
        <v>874</v>
      </c>
      <c r="AU1251" s="185" t="s">
        <v>82</v>
      </c>
      <c r="AY1251" s="19" t="s">
        <v>189</v>
      </c>
      <c r="BE1251" s="186">
        <f>IF(N1251="základní",J1251,0)</f>
        <v>0</v>
      </c>
      <c r="BF1251" s="186">
        <f>IF(N1251="snížená",J1251,0)</f>
        <v>0</v>
      </c>
      <c r="BG1251" s="186">
        <f>IF(N1251="zákl. přenesená",J1251,0)</f>
        <v>0</v>
      </c>
      <c r="BH1251" s="186">
        <f>IF(N1251="sníž. přenesená",J1251,0)</f>
        <v>0</v>
      </c>
      <c r="BI1251" s="186">
        <f>IF(N1251="nulová",J1251,0)</f>
        <v>0</v>
      </c>
      <c r="BJ1251" s="19" t="s">
        <v>80</v>
      </c>
      <c r="BK1251" s="186">
        <f>ROUND(I1251*H1251,2)</f>
        <v>0</v>
      </c>
      <c r="BL1251" s="19" t="s">
        <v>233</v>
      </c>
      <c r="BM1251" s="185" t="s">
        <v>1965</v>
      </c>
    </row>
    <row r="1252" s="14" customFormat="1">
      <c r="A1252" s="14"/>
      <c r="B1252" s="195"/>
      <c r="C1252" s="14"/>
      <c r="D1252" s="188" t="s">
        <v>195</v>
      </c>
      <c r="E1252" s="196" t="s">
        <v>1</v>
      </c>
      <c r="F1252" s="197" t="s">
        <v>1966</v>
      </c>
      <c r="G1252" s="14"/>
      <c r="H1252" s="198">
        <v>949.86000000000001</v>
      </c>
      <c r="I1252" s="199"/>
      <c r="J1252" s="14"/>
      <c r="K1252" s="14"/>
      <c r="L1252" s="195"/>
      <c r="M1252" s="200"/>
      <c r="N1252" s="201"/>
      <c r="O1252" s="201"/>
      <c r="P1252" s="201"/>
      <c r="Q1252" s="201"/>
      <c r="R1252" s="201"/>
      <c r="S1252" s="201"/>
      <c r="T1252" s="202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196" t="s">
        <v>195</v>
      </c>
      <c r="AU1252" s="196" t="s">
        <v>82</v>
      </c>
      <c r="AV1252" s="14" t="s">
        <v>82</v>
      </c>
      <c r="AW1252" s="14" t="s">
        <v>30</v>
      </c>
      <c r="AX1252" s="14" t="s">
        <v>73</v>
      </c>
      <c r="AY1252" s="196" t="s">
        <v>189</v>
      </c>
    </row>
    <row r="1253" s="15" customFormat="1">
      <c r="A1253" s="15"/>
      <c r="B1253" s="203"/>
      <c r="C1253" s="15"/>
      <c r="D1253" s="188" t="s">
        <v>195</v>
      </c>
      <c r="E1253" s="204" t="s">
        <v>1</v>
      </c>
      <c r="F1253" s="205" t="s">
        <v>200</v>
      </c>
      <c r="G1253" s="15"/>
      <c r="H1253" s="206">
        <v>949.86000000000001</v>
      </c>
      <c r="I1253" s="207"/>
      <c r="J1253" s="15"/>
      <c r="K1253" s="15"/>
      <c r="L1253" s="203"/>
      <c r="M1253" s="208"/>
      <c r="N1253" s="209"/>
      <c r="O1253" s="209"/>
      <c r="P1253" s="209"/>
      <c r="Q1253" s="209"/>
      <c r="R1253" s="209"/>
      <c r="S1253" s="209"/>
      <c r="T1253" s="210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04" t="s">
        <v>195</v>
      </c>
      <c r="AU1253" s="204" t="s">
        <v>82</v>
      </c>
      <c r="AV1253" s="15" t="s">
        <v>104</v>
      </c>
      <c r="AW1253" s="15" t="s">
        <v>30</v>
      </c>
      <c r="AX1253" s="15" t="s">
        <v>80</v>
      </c>
      <c r="AY1253" s="204" t="s">
        <v>189</v>
      </c>
    </row>
    <row r="1254" s="2" customFormat="1" ht="21.75" customHeight="1">
      <c r="A1254" s="38"/>
      <c r="B1254" s="172"/>
      <c r="C1254" s="173" t="s">
        <v>1178</v>
      </c>
      <c r="D1254" s="173" t="s">
        <v>191</v>
      </c>
      <c r="E1254" s="174" t="s">
        <v>1967</v>
      </c>
      <c r="F1254" s="175" t="s">
        <v>1968</v>
      </c>
      <c r="G1254" s="176" t="s">
        <v>228</v>
      </c>
      <c r="H1254" s="177">
        <v>60</v>
      </c>
      <c r="I1254" s="178"/>
      <c r="J1254" s="179">
        <f>ROUND(I1254*H1254,2)</f>
        <v>0</v>
      </c>
      <c r="K1254" s="180"/>
      <c r="L1254" s="39"/>
      <c r="M1254" s="181" t="s">
        <v>1</v>
      </c>
      <c r="N1254" s="182" t="s">
        <v>38</v>
      </c>
      <c r="O1254" s="77"/>
      <c r="P1254" s="183">
        <f>O1254*H1254</f>
        <v>0</v>
      </c>
      <c r="Q1254" s="183">
        <v>0</v>
      </c>
      <c r="R1254" s="183">
        <f>Q1254*H1254</f>
        <v>0</v>
      </c>
      <c r="S1254" s="183">
        <v>0</v>
      </c>
      <c r="T1254" s="184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185" t="s">
        <v>233</v>
      </c>
      <c r="AT1254" s="185" t="s">
        <v>191</v>
      </c>
      <c r="AU1254" s="185" t="s">
        <v>82</v>
      </c>
      <c r="AY1254" s="19" t="s">
        <v>189</v>
      </c>
      <c r="BE1254" s="186">
        <f>IF(N1254="základní",J1254,0)</f>
        <v>0</v>
      </c>
      <c r="BF1254" s="186">
        <f>IF(N1254="snížená",J1254,0)</f>
        <v>0</v>
      </c>
      <c r="BG1254" s="186">
        <f>IF(N1254="zákl. přenesená",J1254,0)</f>
        <v>0</v>
      </c>
      <c r="BH1254" s="186">
        <f>IF(N1254="sníž. přenesená",J1254,0)</f>
        <v>0</v>
      </c>
      <c r="BI1254" s="186">
        <f>IF(N1254="nulová",J1254,0)</f>
        <v>0</v>
      </c>
      <c r="BJ1254" s="19" t="s">
        <v>80</v>
      </c>
      <c r="BK1254" s="186">
        <f>ROUND(I1254*H1254,2)</f>
        <v>0</v>
      </c>
      <c r="BL1254" s="19" t="s">
        <v>233</v>
      </c>
      <c r="BM1254" s="185" t="s">
        <v>1969</v>
      </c>
    </row>
    <row r="1255" s="2" customFormat="1" ht="24.15" customHeight="1">
      <c r="A1255" s="38"/>
      <c r="B1255" s="172"/>
      <c r="C1255" s="173" t="s">
        <v>1970</v>
      </c>
      <c r="D1255" s="173" t="s">
        <v>191</v>
      </c>
      <c r="E1255" s="174" t="s">
        <v>1971</v>
      </c>
      <c r="F1255" s="175" t="s">
        <v>1972</v>
      </c>
      <c r="G1255" s="176" t="s">
        <v>228</v>
      </c>
      <c r="H1255" s="177">
        <v>60</v>
      </c>
      <c r="I1255" s="178"/>
      <c r="J1255" s="179">
        <f>ROUND(I1255*H1255,2)</f>
        <v>0</v>
      </c>
      <c r="K1255" s="180"/>
      <c r="L1255" s="39"/>
      <c r="M1255" s="181" t="s">
        <v>1</v>
      </c>
      <c r="N1255" s="182" t="s">
        <v>38</v>
      </c>
      <c r="O1255" s="77"/>
      <c r="P1255" s="183">
        <f>O1255*H1255</f>
        <v>0</v>
      </c>
      <c r="Q1255" s="183">
        <v>0</v>
      </c>
      <c r="R1255" s="183">
        <f>Q1255*H1255</f>
        <v>0</v>
      </c>
      <c r="S1255" s="183">
        <v>0</v>
      </c>
      <c r="T1255" s="184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185" t="s">
        <v>233</v>
      </c>
      <c r="AT1255" s="185" t="s">
        <v>191</v>
      </c>
      <c r="AU1255" s="185" t="s">
        <v>82</v>
      </c>
      <c r="AY1255" s="19" t="s">
        <v>189</v>
      </c>
      <c r="BE1255" s="186">
        <f>IF(N1255="základní",J1255,0)</f>
        <v>0</v>
      </c>
      <c r="BF1255" s="186">
        <f>IF(N1255="snížená",J1255,0)</f>
        <v>0</v>
      </c>
      <c r="BG1255" s="186">
        <f>IF(N1255="zákl. přenesená",J1255,0)</f>
        <v>0</v>
      </c>
      <c r="BH1255" s="186">
        <f>IF(N1255="sníž. přenesená",J1255,0)</f>
        <v>0</v>
      </c>
      <c r="BI1255" s="186">
        <f>IF(N1255="nulová",J1255,0)</f>
        <v>0</v>
      </c>
      <c r="BJ1255" s="19" t="s">
        <v>80</v>
      </c>
      <c r="BK1255" s="186">
        <f>ROUND(I1255*H1255,2)</f>
        <v>0</v>
      </c>
      <c r="BL1255" s="19" t="s">
        <v>233</v>
      </c>
      <c r="BM1255" s="185" t="s">
        <v>1973</v>
      </c>
    </row>
    <row r="1256" s="2" customFormat="1" ht="33" customHeight="1">
      <c r="A1256" s="38"/>
      <c r="B1256" s="172"/>
      <c r="C1256" s="173" t="s">
        <v>1182</v>
      </c>
      <c r="D1256" s="173" t="s">
        <v>191</v>
      </c>
      <c r="E1256" s="174" t="s">
        <v>1974</v>
      </c>
      <c r="F1256" s="175" t="s">
        <v>1975</v>
      </c>
      <c r="G1256" s="176" t="s">
        <v>223</v>
      </c>
      <c r="H1256" s="177">
        <v>440.77999999999997</v>
      </c>
      <c r="I1256" s="178"/>
      <c r="J1256" s="179">
        <f>ROUND(I1256*H1256,2)</f>
        <v>0</v>
      </c>
      <c r="K1256" s="180"/>
      <c r="L1256" s="39"/>
      <c r="M1256" s="181" t="s">
        <v>1</v>
      </c>
      <c r="N1256" s="182" t="s">
        <v>38</v>
      </c>
      <c r="O1256" s="77"/>
      <c r="P1256" s="183">
        <f>O1256*H1256</f>
        <v>0</v>
      </c>
      <c r="Q1256" s="183">
        <v>0</v>
      </c>
      <c r="R1256" s="183">
        <f>Q1256*H1256</f>
        <v>0</v>
      </c>
      <c r="S1256" s="183">
        <v>0</v>
      </c>
      <c r="T1256" s="184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185" t="s">
        <v>233</v>
      </c>
      <c r="AT1256" s="185" t="s">
        <v>191</v>
      </c>
      <c r="AU1256" s="185" t="s">
        <v>82</v>
      </c>
      <c r="AY1256" s="19" t="s">
        <v>189</v>
      </c>
      <c r="BE1256" s="186">
        <f>IF(N1256="základní",J1256,0)</f>
        <v>0</v>
      </c>
      <c r="BF1256" s="186">
        <f>IF(N1256="snížená",J1256,0)</f>
        <v>0</v>
      </c>
      <c r="BG1256" s="186">
        <f>IF(N1256="zákl. přenesená",J1256,0)</f>
        <v>0</v>
      </c>
      <c r="BH1256" s="186">
        <f>IF(N1256="sníž. přenesená",J1256,0)</f>
        <v>0</v>
      </c>
      <c r="BI1256" s="186">
        <f>IF(N1256="nulová",J1256,0)</f>
        <v>0</v>
      </c>
      <c r="BJ1256" s="19" t="s">
        <v>80</v>
      </c>
      <c r="BK1256" s="186">
        <f>ROUND(I1256*H1256,2)</f>
        <v>0</v>
      </c>
      <c r="BL1256" s="19" t="s">
        <v>233</v>
      </c>
      <c r="BM1256" s="185" t="s">
        <v>1976</v>
      </c>
    </row>
    <row r="1257" s="13" customFormat="1">
      <c r="A1257" s="13"/>
      <c r="B1257" s="187"/>
      <c r="C1257" s="13"/>
      <c r="D1257" s="188" t="s">
        <v>195</v>
      </c>
      <c r="E1257" s="189" t="s">
        <v>1</v>
      </c>
      <c r="F1257" s="190" t="s">
        <v>1977</v>
      </c>
      <c r="G1257" s="13"/>
      <c r="H1257" s="189" t="s">
        <v>1</v>
      </c>
      <c r="I1257" s="191"/>
      <c r="J1257" s="13"/>
      <c r="K1257" s="13"/>
      <c r="L1257" s="187"/>
      <c r="M1257" s="192"/>
      <c r="N1257" s="193"/>
      <c r="O1257" s="193"/>
      <c r="P1257" s="193"/>
      <c r="Q1257" s="193"/>
      <c r="R1257" s="193"/>
      <c r="S1257" s="193"/>
      <c r="T1257" s="194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189" t="s">
        <v>195</v>
      </c>
      <c r="AU1257" s="189" t="s">
        <v>82</v>
      </c>
      <c r="AV1257" s="13" t="s">
        <v>80</v>
      </c>
      <c r="AW1257" s="13" t="s">
        <v>30</v>
      </c>
      <c r="AX1257" s="13" t="s">
        <v>73</v>
      </c>
      <c r="AY1257" s="189" t="s">
        <v>189</v>
      </c>
    </row>
    <row r="1258" s="14" customFormat="1">
      <c r="A1258" s="14"/>
      <c r="B1258" s="195"/>
      <c r="C1258" s="14"/>
      <c r="D1258" s="188" t="s">
        <v>195</v>
      </c>
      <c r="E1258" s="196" t="s">
        <v>1</v>
      </c>
      <c r="F1258" s="197" t="s">
        <v>1978</v>
      </c>
      <c r="G1258" s="14"/>
      <c r="H1258" s="198">
        <v>115.54000000000001</v>
      </c>
      <c r="I1258" s="199"/>
      <c r="J1258" s="14"/>
      <c r="K1258" s="14"/>
      <c r="L1258" s="195"/>
      <c r="M1258" s="200"/>
      <c r="N1258" s="201"/>
      <c r="O1258" s="201"/>
      <c r="P1258" s="201"/>
      <c r="Q1258" s="201"/>
      <c r="R1258" s="201"/>
      <c r="S1258" s="201"/>
      <c r="T1258" s="202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196" t="s">
        <v>195</v>
      </c>
      <c r="AU1258" s="196" t="s">
        <v>82</v>
      </c>
      <c r="AV1258" s="14" t="s">
        <v>82</v>
      </c>
      <c r="AW1258" s="14" t="s">
        <v>30</v>
      </c>
      <c r="AX1258" s="14" t="s">
        <v>73</v>
      </c>
      <c r="AY1258" s="196" t="s">
        <v>189</v>
      </c>
    </row>
    <row r="1259" s="14" customFormat="1">
      <c r="A1259" s="14"/>
      <c r="B1259" s="195"/>
      <c r="C1259" s="14"/>
      <c r="D1259" s="188" t="s">
        <v>195</v>
      </c>
      <c r="E1259" s="196" t="s">
        <v>1</v>
      </c>
      <c r="F1259" s="197" t="s">
        <v>1979</v>
      </c>
      <c r="G1259" s="14"/>
      <c r="H1259" s="198">
        <v>83.879999999999995</v>
      </c>
      <c r="I1259" s="199"/>
      <c r="J1259" s="14"/>
      <c r="K1259" s="14"/>
      <c r="L1259" s="195"/>
      <c r="M1259" s="200"/>
      <c r="N1259" s="201"/>
      <c r="O1259" s="201"/>
      <c r="P1259" s="201"/>
      <c r="Q1259" s="201"/>
      <c r="R1259" s="201"/>
      <c r="S1259" s="201"/>
      <c r="T1259" s="202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196" t="s">
        <v>195</v>
      </c>
      <c r="AU1259" s="196" t="s">
        <v>82</v>
      </c>
      <c r="AV1259" s="14" t="s">
        <v>82</v>
      </c>
      <c r="AW1259" s="14" t="s">
        <v>30</v>
      </c>
      <c r="AX1259" s="14" t="s">
        <v>73</v>
      </c>
      <c r="AY1259" s="196" t="s">
        <v>189</v>
      </c>
    </row>
    <row r="1260" s="16" customFormat="1">
      <c r="A1260" s="16"/>
      <c r="B1260" s="211"/>
      <c r="C1260" s="16"/>
      <c r="D1260" s="188" t="s">
        <v>195</v>
      </c>
      <c r="E1260" s="212" t="s">
        <v>1</v>
      </c>
      <c r="F1260" s="213" t="s">
        <v>243</v>
      </c>
      <c r="G1260" s="16"/>
      <c r="H1260" s="214">
        <v>199.42000000000002</v>
      </c>
      <c r="I1260" s="215"/>
      <c r="J1260" s="16"/>
      <c r="K1260" s="16"/>
      <c r="L1260" s="211"/>
      <c r="M1260" s="216"/>
      <c r="N1260" s="217"/>
      <c r="O1260" s="217"/>
      <c r="P1260" s="217"/>
      <c r="Q1260" s="217"/>
      <c r="R1260" s="217"/>
      <c r="S1260" s="217"/>
      <c r="T1260" s="218"/>
      <c r="U1260" s="16"/>
      <c r="V1260" s="16"/>
      <c r="W1260" s="16"/>
      <c r="X1260" s="16"/>
      <c r="Y1260" s="16"/>
      <c r="Z1260" s="16"/>
      <c r="AA1260" s="16"/>
      <c r="AB1260" s="16"/>
      <c r="AC1260" s="16"/>
      <c r="AD1260" s="16"/>
      <c r="AE1260" s="16"/>
      <c r="AT1260" s="212" t="s">
        <v>195</v>
      </c>
      <c r="AU1260" s="212" t="s">
        <v>82</v>
      </c>
      <c r="AV1260" s="16" t="s">
        <v>101</v>
      </c>
      <c r="AW1260" s="16" t="s">
        <v>30</v>
      </c>
      <c r="AX1260" s="16" t="s">
        <v>73</v>
      </c>
      <c r="AY1260" s="212" t="s">
        <v>189</v>
      </c>
    </row>
    <row r="1261" s="13" customFormat="1">
      <c r="A1261" s="13"/>
      <c r="B1261" s="187"/>
      <c r="C1261" s="13"/>
      <c r="D1261" s="188" t="s">
        <v>195</v>
      </c>
      <c r="E1261" s="189" t="s">
        <v>1</v>
      </c>
      <c r="F1261" s="190" t="s">
        <v>1980</v>
      </c>
      <c r="G1261" s="13"/>
      <c r="H1261" s="189" t="s">
        <v>1</v>
      </c>
      <c r="I1261" s="191"/>
      <c r="J1261" s="13"/>
      <c r="K1261" s="13"/>
      <c r="L1261" s="187"/>
      <c r="M1261" s="192"/>
      <c r="N1261" s="193"/>
      <c r="O1261" s="193"/>
      <c r="P1261" s="193"/>
      <c r="Q1261" s="193"/>
      <c r="R1261" s="193"/>
      <c r="S1261" s="193"/>
      <c r="T1261" s="194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189" t="s">
        <v>195</v>
      </c>
      <c r="AU1261" s="189" t="s">
        <v>82</v>
      </c>
      <c r="AV1261" s="13" t="s">
        <v>80</v>
      </c>
      <c r="AW1261" s="13" t="s">
        <v>30</v>
      </c>
      <c r="AX1261" s="13" t="s">
        <v>73</v>
      </c>
      <c r="AY1261" s="189" t="s">
        <v>189</v>
      </c>
    </row>
    <row r="1262" s="14" customFormat="1">
      <c r="A1262" s="14"/>
      <c r="B1262" s="195"/>
      <c r="C1262" s="14"/>
      <c r="D1262" s="188" t="s">
        <v>195</v>
      </c>
      <c r="E1262" s="196" t="s">
        <v>1</v>
      </c>
      <c r="F1262" s="197" t="s">
        <v>1978</v>
      </c>
      <c r="G1262" s="14"/>
      <c r="H1262" s="198">
        <v>115.54000000000001</v>
      </c>
      <c r="I1262" s="199"/>
      <c r="J1262" s="14"/>
      <c r="K1262" s="14"/>
      <c r="L1262" s="195"/>
      <c r="M1262" s="200"/>
      <c r="N1262" s="201"/>
      <c r="O1262" s="201"/>
      <c r="P1262" s="201"/>
      <c r="Q1262" s="201"/>
      <c r="R1262" s="201"/>
      <c r="S1262" s="201"/>
      <c r="T1262" s="202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196" t="s">
        <v>195</v>
      </c>
      <c r="AU1262" s="196" t="s">
        <v>82</v>
      </c>
      <c r="AV1262" s="14" t="s">
        <v>82</v>
      </c>
      <c r="AW1262" s="14" t="s">
        <v>30</v>
      </c>
      <c r="AX1262" s="14" t="s">
        <v>73</v>
      </c>
      <c r="AY1262" s="196" t="s">
        <v>189</v>
      </c>
    </row>
    <row r="1263" s="14" customFormat="1">
      <c r="A1263" s="14"/>
      <c r="B1263" s="195"/>
      <c r="C1263" s="14"/>
      <c r="D1263" s="188" t="s">
        <v>195</v>
      </c>
      <c r="E1263" s="196" t="s">
        <v>1</v>
      </c>
      <c r="F1263" s="197" t="s">
        <v>1981</v>
      </c>
      <c r="G1263" s="14"/>
      <c r="H1263" s="198">
        <v>92.879999999999995</v>
      </c>
      <c r="I1263" s="199"/>
      <c r="J1263" s="14"/>
      <c r="K1263" s="14"/>
      <c r="L1263" s="195"/>
      <c r="M1263" s="200"/>
      <c r="N1263" s="201"/>
      <c r="O1263" s="201"/>
      <c r="P1263" s="201"/>
      <c r="Q1263" s="201"/>
      <c r="R1263" s="201"/>
      <c r="S1263" s="201"/>
      <c r="T1263" s="202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196" t="s">
        <v>195</v>
      </c>
      <c r="AU1263" s="196" t="s">
        <v>82</v>
      </c>
      <c r="AV1263" s="14" t="s">
        <v>82</v>
      </c>
      <c r="AW1263" s="14" t="s">
        <v>30</v>
      </c>
      <c r="AX1263" s="14" t="s">
        <v>73</v>
      </c>
      <c r="AY1263" s="196" t="s">
        <v>189</v>
      </c>
    </row>
    <row r="1264" s="16" customFormat="1">
      <c r="A1264" s="16"/>
      <c r="B1264" s="211"/>
      <c r="C1264" s="16"/>
      <c r="D1264" s="188" t="s">
        <v>195</v>
      </c>
      <c r="E1264" s="212" t="s">
        <v>1</v>
      </c>
      <c r="F1264" s="213" t="s">
        <v>243</v>
      </c>
      <c r="G1264" s="16"/>
      <c r="H1264" s="214">
        <v>208.42000000000002</v>
      </c>
      <c r="I1264" s="215"/>
      <c r="J1264" s="16"/>
      <c r="K1264" s="16"/>
      <c r="L1264" s="211"/>
      <c r="M1264" s="216"/>
      <c r="N1264" s="217"/>
      <c r="O1264" s="217"/>
      <c r="P1264" s="217"/>
      <c r="Q1264" s="217"/>
      <c r="R1264" s="217"/>
      <c r="S1264" s="217"/>
      <c r="T1264" s="218"/>
      <c r="U1264" s="16"/>
      <c r="V1264" s="16"/>
      <c r="W1264" s="16"/>
      <c r="X1264" s="16"/>
      <c r="Y1264" s="16"/>
      <c r="Z1264" s="16"/>
      <c r="AA1264" s="16"/>
      <c r="AB1264" s="16"/>
      <c r="AC1264" s="16"/>
      <c r="AD1264" s="16"/>
      <c r="AE1264" s="16"/>
      <c r="AT1264" s="212" t="s">
        <v>195</v>
      </c>
      <c r="AU1264" s="212" t="s">
        <v>82</v>
      </c>
      <c r="AV1264" s="16" t="s">
        <v>101</v>
      </c>
      <c r="AW1264" s="16" t="s">
        <v>30</v>
      </c>
      <c r="AX1264" s="16" t="s">
        <v>73</v>
      </c>
      <c r="AY1264" s="212" t="s">
        <v>189</v>
      </c>
    </row>
    <row r="1265" s="13" customFormat="1">
      <c r="A1265" s="13"/>
      <c r="B1265" s="187"/>
      <c r="C1265" s="13"/>
      <c r="D1265" s="188" t="s">
        <v>195</v>
      </c>
      <c r="E1265" s="189" t="s">
        <v>1</v>
      </c>
      <c r="F1265" s="190" t="s">
        <v>1821</v>
      </c>
      <c r="G1265" s="13"/>
      <c r="H1265" s="189" t="s">
        <v>1</v>
      </c>
      <c r="I1265" s="191"/>
      <c r="J1265" s="13"/>
      <c r="K1265" s="13"/>
      <c r="L1265" s="187"/>
      <c r="M1265" s="192"/>
      <c r="N1265" s="193"/>
      <c r="O1265" s="193"/>
      <c r="P1265" s="193"/>
      <c r="Q1265" s="193"/>
      <c r="R1265" s="193"/>
      <c r="S1265" s="193"/>
      <c r="T1265" s="194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189" t="s">
        <v>195</v>
      </c>
      <c r="AU1265" s="189" t="s">
        <v>82</v>
      </c>
      <c r="AV1265" s="13" t="s">
        <v>80</v>
      </c>
      <c r="AW1265" s="13" t="s">
        <v>30</v>
      </c>
      <c r="AX1265" s="13" t="s">
        <v>73</v>
      </c>
      <c r="AY1265" s="189" t="s">
        <v>189</v>
      </c>
    </row>
    <row r="1266" s="14" customFormat="1">
      <c r="A1266" s="14"/>
      <c r="B1266" s="195"/>
      <c r="C1266" s="14"/>
      <c r="D1266" s="188" t="s">
        <v>195</v>
      </c>
      <c r="E1266" s="196" t="s">
        <v>1</v>
      </c>
      <c r="F1266" s="197" t="s">
        <v>1982</v>
      </c>
      <c r="G1266" s="14"/>
      <c r="H1266" s="198">
        <v>32.939999999999998</v>
      </c>
      <c r="I1266" s="199"/>
      <c r="J1266" s="14"/>
      <c r="K1266" s="14"/>
      <c r="L1266" s="195"/>
      <c r="M1266" s="200"/>
      <c r="N1266" s="201"/>
      <c r="O1266" s="201"/>
      <c r="P1266" s="201"/>
      <c r="Q1266" s="201"/>
      <c r="R1266" s="201"/>
      <c r="S1266" s="201"/>
      <c r="T1266" s="202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196" t="s">
        <v>195</v>
      </c>
      <c r="AU1266" s="196" t="s">
        <v>82</v>
      </c>
      <c r="AV1266" s="14" t="s">
        <v>82</v>
      </c>
      <c r="AW1266" s="14" t="s">
        <v>30</v>
      </c>
      <c r="AX1266" s="14" t="s">
        <v>73</v>
      </c>
      <c r="AY1266" s="196" t="s">
        <v>189</v>
      </c>
    </row>
    <row r="1267" s="16" customFormat="1">
      <c r="A1267" s="16"/>
      <c r="B1267" s="211"/>
      <c r="C1267" s="16"/>
      <c r="D1267" s="188" t="s">
        <v>195</v>
      </c>
      <c r="E1267" s="212" t="s">
        <v>1</v>
      </c>
      <c r="F1267" s="213" t="s">
        <v>243</v>
      </c>
      <c r="G1267" s="16"/>
      <c r="H1267" s="214">
        <v>32.939999999999998</v>
      </c>
      <c r="I1267" s="215"/>
      <c r="J1267" s="16"/>
      <c r="K1267" s="16"/>
      <c r="L1267" s="211"/>
      <c r="M1267" s="216"/>
      <c r="N1267" s="217"/>
      <c r="O1267" s="217"/>
      <c r="P1267" s="217"/>
      <c r="Q1267" s="217"/>
      <c r="R1267" s="217"/>
      <c r="S1267" s="217"/>
      <c r="T1267" s="218"/>
      <c r="U1267" s="16"/>
      <c r="V1267" s="16"/>
      <c r="W1267" s="16"/>
      <c r="X1267" s="16"/>
      <c r="Y1267" s="16"/>
      <c r="Z1267" s="16"/>
      <c r="AA1267" s="16"/>
      <c r="AB1267" s="16"/>
      <c r="AC1267" s="16"/>
      <c r="AD1267" s="16"/>
      <c r="AE1267" s="16"/>
      <c r="AT1267" s="212" t="s">
        <v>195</v>
      </c>
      <c r="AU1267" s="212" t="s">
        <v>82</v>
      </c>
      <c r="AV1267" s="16" t="s">
        <v>101</v>
      </c>
      <c r="AW1267" s="16" t="s">
        <v>30</v>
      </c>
      <c r="AX1267" s="16" t="s">
        <v>73</v>
      </c>
      <c r="AY1267" s="212" t="s">
        <v>189</v>
      </c>
    </row>
    <row r="1268" s="15" customFormat="1">
      <c r="A1268" s="15"/>
      <c r="B1268" s="203"/>
      <c r="C1268" s="15"/>
      <c r="D1268" s="188" t="s">
        <v>195</v>
      </c>
      <c r="E1268" s="204" t="s">
        <v>1</v>
      </c>
      <c r="F1268" s="205" t="s">
        <v>200</v>
      </c>
      <c r="G1268" s="15"/>
      <c r="H1268" s="206">
        <v>440.78000000000003</v>
      </c>
      <c r="I1268" s="207"/>
      <c r="J1268" s="15"/>
      <c r="K1268" s="15"/>
      <c r="L1268" s="203"/>
      <c r="M1268" s="208"/>
      <c r="N1268" s="209"/>
      <c r="O1268" s="209"/>
      <c r="P1268" s="209"/>
      <c r="Q1268" s="209"/>
      <c r="R1268" s="209"/>
      <c r="S1268" s="209"/>
      <c r="T1268" s="210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04" t="s">
        <v>195</v>
      </c>
      <c r="AU1268" s="204" t="s">
        <v>82</v>
      </c>
      <c r="AV1268" s="15" t="s">
        <v>104</v>
      </c>
      <c r="AW1268" s="15" t="s">
        <v>30</v>
      </c>
      <c r="AX1268" s="15" t="s">
        <v>80</v>
      </c>
      <c r="AY1268" s="204" t="s">
        <v>189</v>
      </c>
    </row>
    <row r="1269" s="2" customFormat="1" ht="24.15" customHeight="1">
      <c r="A1269" s="38"/>
      <c r="B1269" s="172"/>
      <c r="C1269" s="173" t="s">
        <v>1983</v>
      </c>
      <c r="D1269" s="173" t="s">
        <v>191</v>
      </c>
      <c r="E1269" s="174" t="s">
        <v>1984</v>
      </c>
      <c r="F1269" s="175" t="s">
        <v>1985</v>
      </c>
      <c r="G1269" s="176" t="s">
        <v>223</v>
      </c>
      <c r="H1269" s="177">
        <v>440.77999999999997</v>
      </c>
      <c r="I1269" s="178"/>
      <c r="J1269" s="179">
        <f>ROUND(I1269*H1269,2)</f>
        <v>0</v>
      </c>
      <c r="K1269" s="180"/>
      <c r="L1269" s="39"/>
      <c r="M1269" s="181" t="s">
        <v>1</v>
      </c>
      <c r="N1269" s="182" t="s">
        <v>38</v>
      </c>
      <c r="O1269" s="77"/>
      <c r="P1269" s="183">
        <f>O1269*H1269</f>
        <v>0</v>
      </c>
      <c r="Q1269" s="183">
        <v>0</v>
      </c>
      <c r="R1269" s="183">
        <f>Q1269*H1269</f>
        <v>0</v>
      </c>
      <c r="S1269" s="183">
        <v>0</v>
      </c>
      <c r="T1269" s="184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185" t="s">
        <v>233</v>
      </c>
      <c r="AT1269" s="185" t="s">
        <v>191</v>
      </c>
      <c r="AU1269" s="185" t="s">
        <v>82</v>
      </c>
      <c r="AY1269" s="19" t="s">
        <v>189</v>
      </c>
      <c r="BE1269" s="186">
        <f>IF(N1269="základní",J1269,0)</f>
        <v>0</v>
      </c>
      <c r="BF1269" s="186">
        <f>IF(N1269="snížená",J1269,0)</f>
        <v>0</v>
      </c>
      <c r="BG1269" s="186">
        <f>IF(N1269="zákl. přenesená",J1269,0)</f>
        <v>0</v>
      </c>
      <c r="BH1269" s="186">
        <f>IF(N1269="sníž. přenesená",J1269,0)</f>
        <v>0</v>
      </c>
      <c r="BI1269" s="186">
        <f>IF(N1269="nulová",J1269,0)</f>
        <v>0</v>
      </c>
      <c r="BJ1269" s="19" t="s">
        <v>80</v>
      </c>
      <c r="BK1269" s="186">
        <f>ROUND(I1269*H1269,2)</f>
        <v>0</v>
      </c>
      <c r="BL1269" s="19" t="s">
        <v>233</v>
      </c>
      <c r="BM1269" s="185" t="s">
        <v>1986</v>
      </c>
    </row>
    <row r="1270" s="2" customFormat="1" ht="44.25" customHeight="1">
      <c r="A1270" s="38"/>
      <c r="B1270" s="172"/>
      <c r="C1270" s="173" t="s">
        <v>1186</v>
      </c>
      <c r="D1270" s="173" t="s">
        <v>191</v>
      </c>
      <c r="E1270" s="174" t="s">
        <v>1987</v>
      </c>
      <c r="F1270" s="175" t="s">
        <v>1988</v>
      </c>
      <c r="G1270" s="176" t="s">
        <v>1062</v>
      </c>
      <c r="H1270" s="230"/>
      <c r="I1270" s="178"/>
      <c r="J1270" s="179">
        <f>ROUND(I1270*H1270,2)</f>
        <v>0</v>
      </c>
      <c r="K1270" s="180"/>
      <c r="L1270" s="39"/>
      <c r="M1270" s="181" t="s">
        <v>1</v>
      </c>
      <c r="N1270" s="182" t="s">
        <v>38</v>
      </c>
      <c r="O1270" s="77"/>
      <c r="P1270" s="183">
        <f>O1270*H1270</f>
        <v>0</v>
      </c>
      <c r="Q1270" s="183">
        <v>0</v>
      </c>
      <c r="R1270" s="183">
        <f>Q1270*H1270</f>
        <v>0</v>
      </c>
      <c r="S1270" s="183">
        <v>0</v>
      </c>
      <c r="T1270" s="184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185" t="s">
        <v>233</v>
      </c>
      <c r="AT1270" s="185" t="s">
        <v>191</v>
      </c>
      <c r="AU1270" s="185" t="s">
        <v>82</v>
      </c>
      <c r="AY1270" s="19" t="s">
        <v>189</v>
      </c>
      <c r="BE1270" s="186">
        <f>IF(N1270="základní",J1270,0)</f>
        <v>0</v>
      </c>
      <c r="BF1270" s="186">
        <f>IF(N1270="snížená",J1270,0)</f>
        <v>0</v>
      </c>
      <c r="BG1270" s="186">
        <f>IF(N1270="zákl. přenesená",J1270,0)</f>
        <v>0</v>
      </c>
      <c r="BH1270" s="186">
        <f>IF(N1270="sníž. přenesená",J1270,0)</f>
        <v>0</v>
      </c>
      <c r="BI1270" s="186">
        <f>IF(N1270="nulová",J1270,0)</f>
        <v>0</v>
      </c>
      <c r="BJ1270" s="19" t="s">
        <v>80</v>
      </c>
      <c r="BK1270" s="186">
        <f>ROUND(I1270*H1270,2)</f>
        <v>0</v>
      </c>
      <c r="BL1270" s="19" t="s">
        <v>233</v>
      </c>
      <c r="BM1270" s="185" t="s">
        <v>1989</v>
      </c>
    </row>
    <row r="1271" s="12" customFormat="1" ht="22.8" customHeight="1">
      <c r="A1271" s="12"/>
      <c r="B1271" s="159"/>
      <c r="C1271" s="12"/>
      <c r="D1271" s="160" t="s">
        <v>72</v>
      </c>
      <c r="E1271" s="170" t="s">
        <v>1990</v>
      </c>
      <c r="F1271" s="170" t="s">
        <v>1991</v>
      </c>
      <c r="G1271" s="12"/>
      <c r="H1271" s="12"/>
      <c r="I1271" s="162"/>
      <c r="J1271" s="171">
        <f>BK1271</f>
        <v>0</v>
      </c>
      <c r="K1271" s="12"/>
      <c r="L1271" s="159"/>
      <c r="M1271" s="164"/>
      <c r="N1271" s="165"/>
      <c r="O1271" s="165"/>
      <c r="P1271" s="166">
        <f>SUM(P1272:P1289)</f>
        <v>0</v>
      </c>
      <c r="Q1271" s="165"/>
      <c r="R1271" s="166">
        <f>SUM(R1272:R1289)</f>
        <v>0</v>
      </c>
      <c r="S1271" s="165"/>
      <c r="T1271" s="167">
        <f>SUM(T1272:T1289)</f>
        <v>0</v>
      </c>
      <c r="U1271" s="12"/>
      <c r="V1271" s="12"/>
      <c r="W1271" s="12"/>
      <c r="X1271" s="12"/>
      <c r="Y1271" s="12"/>
      <c r="Z1271" s="12"/>
      <c r="AA1271" s="12"/>
      <c r="AB1271" s="12"/>
      <c r="AC1271" s="12"/>
      <c r="AD1271" s="12"/>
      <c r="AE1271" s="12"/>
      <c r="AR1271" s="160" t="s">
        <v>82</v>
      </c>
      <c r="AT1271" s="168" t="s">
        <v>72</v>
      </c>
      <c r="AU1271" s="168" t="s">
        <v>80</v>
      </c>
      <c r="AY1271" s="160" t="s">
        <v>189</v>
      </c>
      <c r="BK1271" s="169">
        <f>SUM(BK1272:BK1289)</f>
        <v>0</v>
      </c>
    </row>
    <row r="1272" s="2" customFormat="1" ht="21.75" customHeight="1">
      <c r="A1272" s="38"/>
      <c r="B1272" s="172"/>
      <c r="C1272" s="173" t="s">
        <v>1992</v>
      </c>
      <c r="D1272" s="173" t="s">
        <v>191</v>
      </c>
      <c r="E1272" s="174" t="s">
        <v>1993</v>
      </c>
      <c r="F1272" s="175" t="s">
        <v>1994</v>
      </c>
      <c r="G1272" s="176" t="s">
        <v>223</v>
      </c>
      <c r="H1272" s="177">
        <v>115.53</v>
      </c>
      <c r="I1272" s="178"/>
      <c r="J1272" s="179">
        <f>ROUND(I1272*H1272,2)</f>
        <v>0</v>
      </c>
      <c r="K1272" s="180"/>
      <c r="L1272" s="39"/>
      <c r="M1272" s="181" t="s">
        <v>1</v>
      </c>
      <c r="N1272" s="182" t="s">
        <v>38</v>
      </c>
      <c r="O1272" s="77"/>
      <c r="P1272" s="183">
        <f>O1272*H1272</f>
        <v>0</v>
      </c>
      <c r="Q1272" s="183">
        <v>0</v>
      </c>
      <c r="R1272" s="183">
        <f>Q1272*H1272</f>
        <v>0</v>
      </c>
      <c r="S1272" s="183">
        <v>0</v>
      </c>
      <c r="T1272" s="184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185" t="s">
        <v>233</v>
      </c>
      <c r="AT1272" s="185" t="s">
        <v>191</v>
      </c>
      <c r="AU1272" s="185" t="s">
        <v>82</v>
      </c>
      <c r="AY1272" s="19" t="s">
        <v>189</v>
      </c>
      <c r="BE1272" s="186">
        <f>IF(N1272="základní",J1272,0)</f>
        <v>0</v>
      </c>
      <c r="BF1272" s="186">
        <f>IF(N1272="snížená",J1272,0)</f>
        <v>0</v>
      </c>
      <c r="BG1272" s="186">
        <f>IF(N1272="zákl. přenesená",J1272,0)</f>
        <v>0</v>
      </c>
      <c r="BH1272" s="186">
        <f>IF(N1272="sníž. přenesená",J1272,0)</f>
        <v>0</v>
      </c>
      <c r="BI1272" s="186">
        <f>IF(N1272="nulová",J1272,0)</f>
        <v>0</v>
      </c>
      <c r="BJ1272" s="19" t="s">
        <v>80</v>
      </c>
      <c r="BK1272" s="186">
        <f>ROUND(I1272*H1272,2)</f>
        <v>0</v>
      </c>
      <c r="BL1272" s="19" t="s">
        <v>233</v>
      </c>
      <c r="BM1272" s="185" t="s">
        <v>1995</v>
      </c>
    </row>
    <row r="1273" s="14" customFormat="1">
      <c r="A1273" s="14"/>
      <c r="B1273" s="195"/>
      <c r="C1273" s="14"/>
      <c r="D1273" s="188" t="s">
        <v>195</v>
      </c>
      <c r="E1273" s="196" t="s">
        <v>1</v>
      </c>
      <c r="F1273" s="197" t="s">
        <v>1996</v>
      </c>
      <c r="G1273" s="14"/>
      <c r="H1273" s="198">
        <v>115.53</v>
      </c>
      <c r="I1273" s="199"/>
      <c r="J1273" s="14"/>
      <c r="K1273" s="14"/>
      <c r="L1273" s="195"/>
      <c r="M1273" s="200"/>
      <c r="N1273" s="201"/>
      <c r="O1273" s="201"/>
      <c r="P1273" s="201"/>
      <c r="Q1273" s="201"/>
      <c r="R1273" s="201"/>
      <c r="S1273" s="201"/>
      <c r="T1273" s="202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196" t="s">
        <v>195</v>
      </c>
      <c r="AU1273" s="196" t="s">
        <v>82</v>
      </c>
      <c r="AV1273" s="14" t="s">
        <v>82</v>
      </c>
      <c r="AW1273" s="14" t="s">
        <v>30</v>
      </c>
      <c r="AX1273" s="14" t="s">
        <v>73</v>
      </c>
      <c r="AY1273" s="196" t="s">
        <v>189</v>
      </c>
    </row>
    <row r="1274" s="15" customFormat="1">
      <c r="A1274" s="15"/>
      <c r="B1274" s="203"/>
      <c r="C1274" s="15"/>
      <c r="D1274" s="188" t="s">
        <v>195</v>
      </c>
      <c r="E1274" s="204" t="s">
        <v>1</v>
      </c>
      <c r="F1274" s="205" t="s">
        <v>200</v>
      </c>
      <c r="G1274" s="15"/>
      <c r="H1274" s="206">
        <v>115.53</v>
      </c>
      <c r="I1274" s="207"/>
      <c r="J1274" s="15"/>
      <c r="K1274" s="15"/>
      <c r="L1274" s="203"/>
      <c r="M1274" s="208"/>
      <c r="N1274" s="209"/>
      <c r="O1274" s="209"/>
      <c r="P1274" s="209"/>
      <c r="Q1274" s="209"/>
      <c r="R1274" s="209"/>
      <c r="S1274" s="209"/>
      <c r="T1274" s="210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04" t="s">
        <v>195</v>
      </c>
      <c r="AU1274" s="204" t="s">
        <v>82</v>
      </c>
      <c r="AV1274" s="15" t="s">
        <v>104</v>
      </c>
      <c r="AW1274" s="15" t="s">
        <v>30</v>
      </c>
      <c r="AX1274" s="15" t="s">
        <v>80</v>
      </c>
      <c r="AY1274" s="204" t="s">
        <v>189</v>
      </c>
    </row>
    <row r="1275" s="2" customFormat="1" ht="24.15" customHeight="1">
      <c r="A1275" s="38"/>
      <c r="B1275" s="172"/>
      <c r="C1275" s="173" t="s">
        <v>1192</v>
      </c>
      <c r="D1275" s="173" t="s">
        <v>191</v>
      </c>
      <c r="E1275" s="174" t="s">
        <v>1997</v>
      </c>
      <c r="F1275" s="175" t="s">
        <v>1998</v>
      </c>
      <c r="G1275" s="176" t="s">
        <v>223</v>
      </c>
      <c r="H1275" s="177">
        <v>39.210000000000001</v>
      </c>
      <c r="I1275" s="178"/>
      <c r="J1275" s="179">
        <f>ROUND(I1275*H1275,2)</f>
        <v>0</v>
      </c>
      <c r="K1275" s="180"/>
      <c r="L1275" s="39"/>
      <c r="M1275" s="181" t="s">
        <v>1</v>
      </c>
      <c r="N1275" s="182" t="s">
        <v>38</v>
      </c>
      <c r="O1275" s="77"/>
      <c r="P1275" s="183">
        <f>O1275*H1275</f>
        <v>0</v>
      </c>
      <c r="Q1275" s="183">
        <v>0</v>
      </c>
      <c r="R1275" s="183">
        <f>Q1275*H1275</f>
        <v>0</v>
      </c>
      <c r="S1275" s="183">
        <v>0</v>
      </c>
      <c r="T1275" s="184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185" t="s">
        <v>233</v>
      </c>
      <c r="AT1275" s="185" t="s">
        <v>191</v>
      </c>
      <c r="AU1275" s="185" t="s">
        <v>82</v>
      </c>
      <c r="AY1275" s="19" t="s">
        <v>189</v>
      </c>
      <c r="BE1275" s="186">
        <f>IF(N1275="základní",J1275,0)</f>
        <v>0</v>
      </c>
      <c r="BF1275" s="186">
        <f>IF(N1275="snížená",J1275,0)</f>
        <v>0</v>
      </c>
      <c r="BG1275" s="186">
        <f>IF(N1275="zákl. přenesená",J1275,0)</f>
        <v>0</v>
      </c>
      <c r="BH1275" s="186">
        <f>IF(N1275="sníž. přenesená",J1275,0)</f>
        <v>0</v>
      </c>
      <c r="BI1275" s="186">
        <f>IF(N1275="nulová",J1275,0)</f>
        <v>0</v>
      </c>
      <c r="BJ1275" s="19" t="s">
        <v>80</v>
      </c>
      <c r="BK1275" s="186">
        <f>ROUND(I1275*H1275,2)</f>
        <v>0</v>
      </c>
      <c r="BL1275" s="19" t="s">
        <v>233</v>
      </c>
      <c r="BM1275" s="185" t="s">
        <v>1999</v>
      </c>
    </row>
    <row r="1276" s="13" customFormat="1">
      <c r="A1276" s="13"/>
      <c r="B1276" s="187"/>
      <c r="C1276" s="13"/>
      <c r="D1276" s="188" t="s">
        <v>195</v>
      </c>
      <c r="E1276" s="189" t="s">
        <v>1</v>
      </c>
      <c r="F1276" s="190" t="s">
        <v>2000</v>
      </c>
      <c r="G1276" s="13"/>
      <c r="H1276" s="189" t="s">
        <v>1</v>
      </c>
      <c r="I1276" s="191"/>
      <c r="J1276" s="13"/>
      <c r="K1276" s="13"/>
      <c r="L1276" s="187"/>
      <c r="M1276" s="192"/>
      <c r="N1276" s="193"/>
      <c r="O1276" s="193"/>
      <c r="P1276" s="193"/>
      <c r="Q1276" s="193"/>
      <c r="R1276" s="193"/>
      <c r="S1276" s="193"/>
      <c r="T1276" s="194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189" t="s">
        <v>195</v>
      </c>
      <c r="AU1276" s="189" t="s">
        <v>82</v>
      </c>
      <c r="AV1276" s="13" t="s">
        <v>80</v>
      </c>
      <c r="AW1276" s="13" t="s">
        <v>30</v>
      </c>
      <c r="AX1276" s="13" t="s">
        <v>73</v>
      </c>
      <c r="AY1276" s="189" t="s">
        <v>189</v>
      </c>
    </row>
    <row r="1277" s="14" customFormat="1">
      <c r="A1277" s="14"/>
      <c r="B1277" s="195"/>
      <c r="C1277" s="14"/>
      <c r="D1277" s="188" t="s">
        <v>195</v>
      </c>
      <c r="E1277" s="196" t="s">
        <v>1</v>
      </c>
      <c r="F1277" s="197" t="s">
        <v>2001</v>
      </c>
      <c r="G1277" s="14"/>
      <c r="H1277" s="198">
        <v>39.210000000000001</v>
      </c>
      <c r="I1277" s="199"/>
      <c r="J1277" s="14"/>
      <c r="K1277" s="14"/>
      <c r="L1277" s="195"/>
      <c r="M1277" s="200"/>
      <c r="N1277" s="201"/>
      <c r="O1277" s="201"/>
      <c r="P1277" s="201"/>
      <c r="Q1277" s="201"/>
      <c r="R1277" s="201"/>
      <c r="S1277" s="201"/>
      <c r="T1277" s="202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196" t="s">
        <v>195</v>
      </c>
      <c r="AU1277" s="196" t="s">
        <v>82</v>
      </c>
      <c r="AV1277" s="14" t="s">
        <v>82</v>
      </c>
      <c r="AW1277" s="14" t="s">
        <v>30</v>
      </c>
      <c r="AX1277" s="14" t="s">
        <v>73</v>
      </c>
      <c r="AY1277" s="196" t="s">
        <v>189</v>
      </c>
    </row>
    <row r="1278" s="15" customFormat="1">
      <c r="A1278" s="15"/>
      <c r="B1278" s="203"/>
      <c r="C1278" s="15"/>
      <c r="D1278" s="188" t="s">
        <v>195</v>
      </c>
      <c r="E1278" s="204" t="s">
        <v>1</v>
      </c>
      <c r="F1278" s="205" t="s">
        <v>200</v>
      </c>
      <c r="G1278" s="15"/>
      <c r="H1278" s="206">
        <v>39.210000000000001</v>
      </c>
      <c r="I1278" s="207"/>
      <c r="J1278" s="15"/>
      <c r="K1278" s="15"/>
      <c r="L1278" s="203"/>
      <c r="M1278" s="208"/>
      <c r="N1278" s="209"/>
      <c r="O1278" s="209"/>
      <c r="P1278" s="209"/>
      <c r="Q1278" s="209"/>
      <c r="R1278" s="209"/>
      <c r="S1278" s="209"/>
      <c r="T1278" s="210"/>
      <c r="U1278" s="15"/>
      <c r="V1278" s="15"/>
      <c r="W1278" s="15"/>
      <c r="X1278" s="15"/>
      <c r="Y1278" s="15"/>
      <c r="Z1278" s="15"/>
      <c r="AA1278" s="15"/>
      <c r="AB1278" s="15"/>
      <c r="AC1278" s="15"/>
      <c r="AD1278" s="15"/>
      <c r="AE1278" s="15"/>
      <c r="AT1278" s="204" t="s">
        <v>195</v>
      </c>
      <c r="AU1278" s="204" t="s">
        <v>82</v>
      </c>
      <c r="AV1278" s="15" t="s">
        <v>104</v>
      </c>
      <c r="AW1278" s="15" t="s">
        <v>30</v>
      </c>
      <c r="AX1278" s="15" t="s">
        <v>80</v>
      </c>
      <c r="AY1278" s="204" t="s">
        <v>189</v>
      </c>
    </row>
    <row r="1279" s="2" customFormat="1" ht="24.15" customHeight="1">
      <c r="A1279" s="38"/>
      <c r="B1279" s="172"/>
      <c r="C1279" s="173" t="s">
        <v>2002</v>
      </c>
      <c r="D1279" s="173" t="s">
        <v>191</v>
      </c>
      <c r="E1279" s="174" t="s">
        <v>2003</v>
      </c>
      <c r="F1279" s="175" t="s">
        <v>2004</v>
      </c>
      <c r="G1279" s="176" t="s">
        <v>223</v>
      </c>
      <c r="H1279" s="177">
        <v>27.960000000000001</v>
      </c>
      <c r="I1279" s="178"/>
      <c r="J1279" s="179">
        <f>ROUND(I1279*H1279,2)</f>
        <v>0</v>
      </c>
      <c r="K1279" s="180"/>
      <c r="L1279" s="39"/>
      <c r="M1279" s="181" t="s">
        <v>1</v>
      </c>
      <c r="N1279" s="182" t="s">
        <v>38</v>
      </c>
      <c r="O1279" s="77"/>
      <c r="P1279" s="183">
        <f>O1279*H1279</f>
        <v>0</v>
      </c>
      <c r="Q1279" s="183">
        <v>0</v>
      </c>
      <c r="R1279" s="183">
        <f>Q1279*H1279</f>
        <v>0</v>
      </c>
      <c r="S1279" s="183">
        <v>0</v>
      </c>
      <c r="T1279" s="184">
        <f>S1279*H1279</f>
        <v>0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185" t="s">
        <v>233</v>
      </c>
      <c r="AT1279" s="185" t="s">
        <v>191</v>
      </c>
      <c r="AU1279" s="185" t="s">
        <v>82</v>
      </c>
      <c r="AY1279" s="19" t="s">
        <v>189</v>
      </c>
      <c r="BE1279" s="186">
        <f>IF(N1279="základní",J1279,0)</f>
        <v>0</v>
      </c>
      <c r="BF1279" s="186">
        <f>IF(N1279="snížená",J1279,0)</f>
        <v>0</v>
      </c>
      <c r="BG1279" s="186">
        <f>IF(N1279="zákl. přenesená",J1279,0)</f>
        <v>0</v>
      </c>
      <c r="BH1279" s="186">
        <f>IF(N1279="sníž. přenesená",J1279,0)</f>
        <v>0</v>
      </c>
      <c r="BI1279" s="186">
        <f>IF(N1279="nulová",J1279,0)</f>
        <v>0</v>
      </c>
      <c r="BJ1279" s="19" t="s">
        <v>80</v>
      </c>
      <c r="BK1279" s="186">
        <f>ROUND(I1279*H1279,2)</f>
        <v>0</v>
      </c>
      <c r="BL1279" s="19" t="s">
        <v>233</v>
      </c>
      <c r="BM1279" s="185" t="s">
        <v>2005</v>
      </c>
    </row>
    <row r="1280" s="13" customFormat="1">
      <c r="A1280" s="13"/>
      <c r="B1280" s="187"/>
      <c r="C1280" s="13"/>
      <c r="D1280" s="188" t="s">
        <v>195</v>
      </c>
      <c r="E1280" s="189" t="s">
        <v>1</v>
      </c>
      <c r="F1280" s="190" t="s">
        <v>718</v>
      </c>
      <c r="G1280" s="13"/>
      <c r="H1280" s="189" t="s">
        <v>1</v>
      </c>
      <c r="I1280" s="191"/>
      <c r="J1280" s="13"/>
      <c r="K1280" s="13"/>
      <c r="L1280" s="187"/>
      <c r="M1280" s="192"/>
      <c r="N1280" s="193"/>
      <c r="O1280" s="193"/>
      <c r="P1280" s="193"/>
      <c r="Q1280" s="193"/>
      <c r="R1280" s="193"/>
      <c r="S1280" s="193"/>
      <c r="T1280" s="194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189" t="s">
        <v>195</v>
      </c>
      <c r="AU1280" s="189" t="s">
        <v>82</v>
      </c>
      <c r="AV1280" s="13" t="s">
        <v>80</v>
      </c>
      <c r="AW1280" s="13" t="s">
        <v>30</v>
      </c>
      <c r="AX1280" s="13" t="s">
        <v>73</v>
      </c>
      <c r="AY1280" s="189" t="s">
        <v>189</v>
      </c>
    </row>
    <row r="1281" s="14" customFormat="1">
      <c r="A1281" s="14"/>
      <c r="B1281" s="195"/>
      <c r="C1281" s="14"/>
      <c r="D1281" s="188" t="s">
        <v>195</v>
      </c>
      <c r="E1281" s="196" t="s">
        <v>1</v>
      </c>
      <c r="F1281" s="197" t="s">
        <v>2006</v>
      </c>
      <c r="G1281" s="14"/>
      <c r="H1281" s="198">
        <v>27.960000000000001</v>
      </c>
      <c r="I1281" s="199"/>
      <c r="J1281" s="14"/>
      <c r="K1281" s="14"/>
      <c r="L1281" s="195"/>
      <c r="M1281" s="200"/>
      <c r="N1281" s="201"/>
      <c r="O1281" s="201"/>
      <c r="P1281" s="201"/>
      <c r="Q1281" s="201"/>
      <c r="R1281" s="201"/>
      <c r="S1281" s="201"/>
      <c r="T1281" s="202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196" t="s">
        <v>195</v>
      </c>
      <c r="AU1281" s="196" t="s">
        <v>82</v>
      </c>
      <c r="AV1281" s="14" t="s">
        <v>82</v>
      </c>
      <c r="AW1281" s="14" t="s">
        <v>30</v>
      </c>
      <c r="AX1281" s="14" t="s">
        <v>73</v>
      </c>
      <c r="AY1281" s="196" t="s">
        <v>189</v>
      </c>
    </row>
    <row r="1282" s="15" customFormat="1">
      <c r="A1282" s="15"/>
      <c r="B1282" s="203"/>
      <c r="C1282" s="15"/>
      <c r="D1282" s="188" t="s">
        <v>195</v>
      </c>
      <c r="E1282" s="204" t="s">
        <v>1</v>
      </c>
      <c r="F1282" s="205" t="s">
        <v>200</v>
      </c>
      <c r="G1282" s="15"/>
      <c r="H1282" s="206">
        <v>27.960000000000001</v>
      </c>
      <c r="I1282" s="207"/>
      <c r="J1282" s="15"/>
      <c r="K1282" s="15"/>
      <c r="L1282" s="203"/>
      <c r="M1282" s="208"/>
      <c r="N1282" s="209"/>
      <c r="O1282" s="209"/>
      <c r="P1282" s="209"/>
      <c r="Q1282" s="209"/>
      <c r="R1282" s="209"/>
      <c r="S1282" s="209"/>
      <c r="T1282" s="210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04" t="s">
        <v>195</v>
      </c>
      <c r="AU1282" s="204" t="s">
        <v>82</v>
      </c>
      <c r="AV1282" s="15" t="s">
        <v>104</v>
      </c>
      <c r="AW1282" s="15" t="s">
        <v>30</v>
      </c>
      <c r="AX1282" s="15" t="s">
        <v>80</v>
      </c>
      <c r="AY1282" s="204" t="s">
        <v>189</v>
      </c>
    </row>
    <row r="1283" s="2" customFormat="1" ht="37.8" customHeight="1">
      <c r="A1283" s="38"/>
      <c r="B1283" s="172"/>
      <c r="C1283" s="173" t="s">
        <v>1196</v>
      </c>
      <c r="D1283" s="173" t="s">
        <v>191</v>
      </c>
      <c r="E1283" s="174" t="s">
        <v>2007</v>
      </c>
      <c r="F1283" s="175" t="s">
        <v>2008</v>
      </c>
      <c r="G1283" s="176" t="s">
        <v>223</v>
      </c>
      <c r="H1283" s="177">
        <v>87.569999999999993</v>
      </c>
      <c r="I1283" s="178"/>
      <c r="J1283" s="179">
        <f>ROUND(I1283*H1283,2)</f>
        <v>0</v>
      </c>
      <c r="K1283" s="180"/>
      <c r="L1283" s="39"/>
      <c r="M1283" s="181" t="s">
        <v>1</v>
      </c>
      <c r="N1283" s="182" t="s">
        <v>38</v>
      </c>
      <c r="O1283" s="77"/>
      <c r="P1283" s="183">
        <f>O1283*H1283</f>
        <v>0</v>
      </c>
      <c r="Q1283" s="183">
        <v>0</v>
      </c>
      <c r="R1283" s="183">
        <f>Q1283*H1283</f>
        <v>0</v>
      </c>
      <c r="S1283" s="183">
        <v>0</v>
      </c>
      <c r="T1283" s="184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185" t="s">
        <v>233</v>
      </c>
      <c r="AT1283" s="185" t="s">
        <v>191</v>
      </c>
      <c r="AU1283" s="185" t="s">
        <v>82</v>
      </c>
      <c r="AY1283" s="19" t="s">
        <v>189</v>
      </c>
      <c r="BE1283" s="186">
        <f>IF(N1283="základní",J1283,0)</f>
        <v>0</v>
      </c>
      <c r="BF1283" s="186">
        <f>IF(N1283="snížená",J1283,0)</f>
        <v>0</v>
      </c>
      <c r="BG1283" s="186">
        <f>IF(N1283="zákl. přenesená",J1283,0)</f>
        <v>0</v>
      </c>
      <c r="BH1283" s="186">
        <f>IF(N1283="sníž. přenesená",J1283,0)</f>
        <v>0</v>
      </c>
      <c r="BI1283" s="186">
        <f>IF(N1283="nulová",J1283,0)</f>
        <v>0</v>
      </c>
      <c r="BJ1283" s="19" t="s">
        <v>80</v>
      </c>
      <c r="BK1283" s="186">
        <f>ROUND(I1283*H1283,2)</f>
        <v>0</v>
      </c>
      <c r="BL1283" s="19" t="s">
        <v>233</v>
      </c>
      <c r="BM1283" s="185" t="s">
        <v>2009</v>
      </c>
    </row>
    <row r="1284" s="13" customFormat="1">
      <c r="A1284" s="13"/>
      <c r="B1284" s="187"/>
      <c r="C1284" s="13"/>
      <c r="D1284" s="188" t="s">
        <v>195</v>
      </c>
      <c r="E1284" s="189" t="s">
        <v>1</v>
      </c>
      <c r="F1284" s="190" t="s">
        <v>2000</v>
      </c>
      <c r="G1284" s="13"/>
      <c r="H1284" s="189" t="s">
        <v>1</v>
      </c>
      <c r="I1284" s="191"/>
      <c r="J1284" s="13"/>
      <c r="K1284" s="13"/>
      <c r="L1284" s="187"/>
      <c r="M1284" s="192"/>
      <c r="N1284" s="193"/>
      <c r="O1284" s="193"/>
      <c r="P1284" s="193"/>
      <c r="Q1284" s="193"/>
      <c r="R1284" s="193"/>
      <c r="S1284" s="193"/>
      <c r="T1284" s="194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189" t="s">
        <v>195</v>
      </c>
      <c r="AU1284" s="189" t="s">
        <v>82</v>
      </c>
      <c r="AV1284" s="13" t="s">
        <v>80</v>
      </c>
      <c r="AW1284" s="13" t="s">
        <v>30</v>
      </c>
      <c r="AX1284" s="13" t="s">
        <v>73</v>
      </c>
      <c r="AY1284" s="189" t="s">
        <v>189</v>
      </c>
    </row>
    <row r="1285" s="14" customFormat="1">
      <c r="A1285" s="14"/>
      <c r="B1285" s="195"/>
      <c r="C1285" s="14"/>
      <c r="D1285" s="188" t="s">
        <v>195</v>
      </c>
      <c r="E1285" s="196" t="s">
        <v>1</v>
      </c>
      <c r="F1285" s="197" t="s">
        <v>2010</v>
      </c>
      <c r="G1285" s="14"/>
      <c r="H1285" s="198">
        <v>39.210000000000001</v>
      </c>
      <c r="I1285" s="199"/>
      <c r="J1285" s="14"/>
      <c r="K1285" s="14"/>
      <c r="L1285" s="195"/>
      <c r="M1285" s="200"/>
      <c r="N1285" s="201"/>
      <c r="O1285" s="201"/>
      <c r="P1285" s="201"/>
      <c r="Q1285" s="201"/>
      <c r="R1285" s="201"/>
      <c r="S1285" s="201"/>
      <c r="T1285" s="202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196" t="s">
        <v>195</v>
      </c>
      <c r="AU1285" s="196" t="s">
        <v>82</v>
      </c>
      <c r="AV1285" s="14" t="s">
        <v>82</v>
      </c>
      <c r="AW1285" s="14" t="s">
        <v>30</v>
      </c>
      <c r="AX1285" s="14" t="s">
        <v>73</v>
      </c>
      <c r="AY1285" s="196" t="s">
        <v>189</v>
      </c>
    </row>
    <row r="1286" s="13" customFormat="1">
      <c r="A1286" s="13"/>
      <c r="B1286" s="187"/>
      <c r="C1286" s="13"/>
      <c r="D1286" s="188" t="s">
        <v>195</v>
      </c>
      <c r="E1286" s="189" t="s">
        <v>1</v>
      </c>
      <c r="F1286" s="190" t="s">
        <v>782</v>
      </c>
      <c r="G1286" s="13"/>
      <c r="H1286" s="189" t="s">
        <v>1</v>
      </c>
      <c r="I1286" s="191"/>
      <c r="J1286" s="13"/>
      <c r="K1286" s="13"/>
      <c r="L1286" s="187"/>
      <c r="M1286" s="192"/>
      <c r="N1286" s="193"/>
      <c r="O1286" s="193"/>
      <c r="P1286" s="193"/>
      <c r="Q1286" s="193"/>
      <c r="R1286" s="193"/>
      <c r="S1286" s="193"/>
      <c r="T1286" s="194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189" t="s">
        <v>195</v>
      </c>
      <c r="AU1286" s="189" t="s">
        <v>82</v>
      </c>
      <c r="AV1286" s="13" t="s">
        <v>80</v>
      </c>
      <c r="AW1286" s="13" t="s">
        <v>30</v>
      </c>
      <c r="AX1286" s="13" t="s">
        <v>73</v>
      </c>
      <c r="AY1286" s="189" t="s">
        <v>189</v>
      </c>
    </row>
    <row r="1287" s="14" customFormat="1">
      <c r="A1287" s="14"/>
      <c r="B1287" s="195"/>
      <c r="C1287" s="14"/>
      <c r="D1287" s="188" t="s">
        <v>195</v>
      </c>
      <c r="E1287" s="196" t="s">
        <v>1</v>
      </c>
      <c r="F1287" s="197" t="s">
        <v>2011</v>
      </c>
      <c r="G1287" s="14"/>
      <c r="H1287" s="198">
        <v>48.359999999999999</v>
      </c>
      <c r="I1287" s="199"/>
      <c r="J1287" s="14"/>
      <c r="K1287" s="14"/>
      <c r="L1287" s="195"/>
      <c r="M1287" s="200"/>
      <c r="N1287" s="201"/>
      <c r="O1287" s="201"/>
      <c r="P1287" s="201"/>
      <c r="Q1287" s="201"/>
      <c r="R1287" s="201"/>
      <c r="S1287" s="201"/>
      <c r="T1287" s="202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196" t="s">
        <v>195</v>
      </c>
      <c r="AU1287" s="196" t="s">
        <v>82</v>
      </c>
      <c r="AV1287" s="14" t="s">
        <v>82</v>
      </c>
      <c r="AW1287" s="14" t="s">
        <v>30</v>
      </c>
      <c r="AX1287" s="14" t="s">
        <v>73</v>
      </c>
      <c r="AY1287" s="196" t="s">
        <v>189</v>
      </c>
    </row>
    <row r="1288" s="15" customFormat="1">
      <c r="A1288" s="15"/>
      <c r="B1288" s="203"/>
      <c r="C1288" s="15"/>
      <c r="D1288" s="188" t="s">
        <v>195</v>
      </c>
      <c r="E1288" s="204" t="s">
        <v>1</v>
      </c>
      <c r="F1288" s="205" t="s">
        <v>200</v>
      </c>
      <c r="G1288" s="15"/>
      <c r="H1288" s="206">
        <v>87.569999999999993</v>
      </c>
      <c r="I1288" s="207"/>
      <c r="J1288" s="15"/>
      <c r="K1288" s="15"/>
      <c r="L1288" s="203"/>
      <c r="M1288" s="208"/>
      <c r="N1288" s="209"/>
      <c r="O1288" s="209"/>
      <c r="P1288" s="209"/>
      <c r="Q1288" s="209"/>
      <c r="R1288" s="209"/>
      <c r="S1288" s="209"/>
      <c r="T1288" s="210"/>
      <c r="U1288" s="15"/>
      <c r="V1288" s="15"/>
      <c r="W1288" s="15"/>
      <c r="X1288" s="15"/>
      <c r="Y1288" s="15"/>
      <c r="Z1288" s="15"/>
      <c r="AA1288" s="15"/>
      <c r="AB1288" s="15"/>
      <c r="AC1288" s="15"/>
      <c r="AD1288" s="15"/>
      <c r="AE1288" s="15"/>
      <c r="AT1288" s="204" t="s">
        <v>195</v>
      </c>
      <c r="AU1288" s="204" t="s">
        <v>82</v>
      </c>
      <c r="AV1288" s="15" t="s">
        <v>104</v>
      </c>
      <c r="AW1288" s="15" t="s">
        <v>30</v>
      </c>
      <c r="AX1288" s="15" t="s">
        <v>80</v>
      </c>
      <c r="AY1288" s="204" t="s">
        <v>189</v>
      </c>
    </row>
    <row r="1289" s="2" customFormat="1" ht="44.25" customHeight="1">
      <c r="A1289" s="38"/>
      <c r="B1289" s="172"/>
      <c r="C1289" s="173" t="s">
        <v>2012</v>
      </c>
      <c r="D1289" s="173" t="s">
        <v>191</v>
      </c>
      <c r="E1289" s="174" t="s">
        <v>2013</v>
      </c>
      <c r="F1289" s="175" t="s">
        <v>2014</v>
      </c>
      <c r="G1289" s="176" t="s">
        <v>1062</v>
      </c>
      <c r="H1289" s="230"/>
      <c r="I1289" s="178"/>
      <c r="J1289" s="179">
        <f>ROUND(I1289*H1289,2)</f>
        <v>0</v>
      </c>
      <c r="K1289" s="180"/>
      <c r="L1289" s="39"/>
      <c r="M1289" s="181" t="s">
        <v>1</v>
      </c>
      <c r="N1289" s="182" t="s">
        <v>38</v>
      </c>
      <c r="O1289" s="77"/>
      <c r="P1289" s="183">
        <f>O1289*H1289</f>
        <v>0</v>
      </c>
      <c r="Q1289" s="183">
        <v>0</v>
      </c>
      <c r="R1289" s="183">
        <f>Q1289*H1289</f>
        <v>0</v>
      </c>
      <c r="S1289" s="183">
        <v>0</v>
      </c>
      <c r="T1289" s="184">
        <f>S1289*H1289</f>
        <v>0</v>
      </c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R1289" s="185" t="s">
        <v>233</v>
      </c>
      <c r="AT1289" s="185" t="s">
        <v>191</v>
      </c>
      <c r="AU1289" s="185" t="s">
        <v>82</v>
      </c>
      <c r="AY1289" s="19" t="s">
        <v>189</v>
      </c>
      <c r="BE1289" s="186">
        <f>IF(N1289="základní",J1289,0)</f>
        <v>0</v>
      </c>
      <c r="BF1289" s="186">
        <f>IF(N1289="snížená",J1289,0)</f>
        <v>0</v>
      </c>
      <c r="BG1289" s="186">
        <f>IF(N1289="zákl. přenesená",J1289,0)</f>
        <v>0</v>
      </c>
      <c r="BH1289" s="186">
        <f>IF(N1289="sníž. přenesená",J1289,0)</f>
        <v>0</v>
      </c>
      <c r="BI1289" s="186">
        <f>IF(N1289="nulová",J1289,0)</f>
        <v>0</v>
      </c>
      <c r="BJ1289" s="19" t="s">
        <v>80</v>
      </c>
      <c r="BK1289" s="186">
        <f>ROUND(I1289*H1289,2)</f>
        <v>0</v>
      </c>
      <c r="BL1289" s="19" t="s">
        <v>233</v>
      </c>
      <c r="BM1289" s="185" t="s">
        <v>2015</v>
      </c>
    </row>
    <row r="1290" s="12" customFormat="1" ht="22.8" customHeight="1">
      <c r="A1290" s="12"/>
      <c r="B1290" s="159"/>
      <c r="C1290" s="12"/>
      <c r="D1290" s="160" t="s">
        <v>72</v>
      </c>
      <c r="E1290" s="170" t="s">
        <v>2016</v>
      </c>
      <c r="F1290" s="170" t="s">
        <v>2017</v>
      </c>
      <c r="G1290" s="12"/>
      <c r="H1290" s="12"/>
      <c r="I1290" s="162"/>
      <c r="J1290" s="171">
        <f>BK1290</f>
        <v>0</v>
      </c>
      <c r="K1290" s="12"/>
      <c r="L1290" s="159"/>
      <c r="M1290" s="164"/>
      <c r="N1290" s="165"/>
      <c r="O1290" s="165"/>
      <c r="P1290" s="166">
        <f>SUM(P1291:P1317)</f>
        <v>0</v>
      </c>
      <c r="Q1290" s="165"/>
      <c r="R1290" s="166">
        <f>SUM(R1291:R1317)</f>
        <v>0</v>
      </c>
      <c r="S1290" s="165"/>
      <c r="T1290" s="167">
        <f>SUM(T1291:T1317)</f>
        <v>0</v>
      </c>
      <c r="U1290" s="12"/>
      <c r="V1290" s="12"/>
      <c r="W1290" s="12"/>
      <c r="X1290" s="12"/>
      <c r="Y1290" s="12"/>
      <c r="Z1290" s="12"/>
      <c r="AA1290" s="12"/>
      <c r="AB1290" s="12"/>
      <c r="AC1290" s="12"/>
      <c r="AD1290" s="12"/>
      <c r="AE1290" s="12"/>
      <c r="AR1290" s="160" t="s">
        <v>82</v>
      </c>
      <c r="AT1290" s="168" t="s">
        <v>72</v>
      </c>
      <c r="AU1290" s="168" t="s">
        <v>80</v>
      </c>
      <c r="AY1290" s="160" t="s">
        <v>189</v>
      </c>
      <c r="BK1290" s="169">
        <f>SUM(BK1291:BK1317)</f>
        <v>0</v>
      </c>
    </row>
    <row r="1291" s="2" customFormat="1" ht="24.15" customHeight="1">
      <c r="A1291" s="38"/>
      <c r="B1291" s="172"/>
      <c r="C1291" s="173" t="s">
        <v>1202</v>
      </c>
      <c r="D1291" s="173" t="s">
        <v>191</v>
      </c>
      <c r="E1291" s="174" t="s">
        <v>2018</v>
      </c>
      <c r="F1291" s="175" t="s">
        <v>2019</v>
      </c>
      <c r="G1291" s="176" t="s">
        <v>223</v>
      </c>
      <c r="H1291" s="177">
        <v>513.55100000000004</v>
      </c>
      <c r="I1291" s="178"/>
      <c r="J1291" s="179">
        <f>ROUND(I1291*H1291,2)</f>
        <v>0</v>
      </c>
      <c r="K1291" s="180"/>
      <c r="L1291" s="39"/>
      <c r="M1291" s="181" t="s">
        <v>1</v>
      </c>
      <c r="N1291" s="182" t="s">
        <v>38</v>
      </c>
      <c r="O1291" s="77"/>
      <c r="P1291" s="183">
        <f>O1291*H1291</f>
        <v>0</v>
      </c>
      <c r="Q1291" s="183">
        <v>0</v>
      </c>
      <c r="R1291" s="183">
        <f>Q1291*H1291</f>
        <v>0</v>
      </c>
      <c r="S1291" s="183">
        <v>0</v>
      </c>
      <c r="T1291" s="184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185" t="s">
        <v>233</v>
      </c>
      <c r="AT1291" s="185" t="s">
        <v>191</v>
      </c>
      <c r="AU1291" s="185" t="s">
        <v>82</v>
      </c>
      <c r="AY1291" s="19" t="s">
        <v>189</v>
      </c>
      <c r="BE1291" s="186">
        <f>IF(N1291="základní",J1291,0)</f>
        <v>0</v>
      </c>
      <c r="BF1291" s="186">
        <f>IF(N1291="snížená",J1291,0)</f>
        <v>0</v>
      </c>
      <c r="BG1291" s="186">
        <f>IF(N1291="zákl. přenesená",J1291,0)</f>
        <v>0</v>
      </c>
      <c r="BH1291" s="186">
        <f>IF(N1291="sníž. přenesená",J1291,0)</f>
        <v>0</v>
      </c>
      <c r="BI1291" s="186">
        <f>IF(N1291="nulová",J1291,0)</f>
        <v>0</v>
      </c>
      <c r="BJ1291" s="19" t="s">
        <v>80</v>
      </c>
      <c r="BK1291" s="186">
        <f>ROUND(I1291*H1291,2)</f>
        <v>0</v>
      </c>
      <c r="BL1291" s="19" t="s">
        <v>233</v>
      </c>
      <c r="BM1291" s="185" t="s">
        <v>2020</v>
      </c>
    </row>
    <row r="1292" s="2" customFormat="1" ht="37.8" customHeight="1">
      <c r="A1292" s="38"/>
      <c r="B1292" s="172"/>
      <c r="C1292" s="173" t="s">
        <v>2021</v>
      </c>
      <c r="D1292" s="173" t="s">
        <v>191</v>
      </c>
      <c r="E1292" s="174" t="s">
        <v>2022</v>
      </c>
      <c r="F1292" s="175" t="s">
        <v>2023</v>
      </c>
      <c r="G1292" s="176" t="s">
        <v>223</v>
      </c>
      <c r="H1292" s="177">
        <v>513.55100000000004</v>
      </c>
      <c r="I1292" s="178"/>
      <c r="J1292" s="179">
        <f>ROUND(I1292*H1292,2)</f>
        <v>0</v>
      </c>
      <c r="K1292" s="180"/>
      <c r="L1292" s="39"/>
      <c r="M1292" s="181" t="s">
        <v>1</v>
      </c>
      <c r="N1292" s="182" t="s">
        <v>38</v>
      </c>
      <c r="O1292" s="77"/>
      <c r="P1292" s="183">
        <f>O1292*H1292</f>
        <v>0</v>
      </c>
      <c r="Q1292" s="183">
        <v>0</v>
      </c>
      <c r="R1292" s="183">
        <f>Q1292*H1292</f>
        <v>0</v>
      </c>
      <c r="S1292" s="183">
        <v>0</v>
      </c>
      <c r="T1292" s="184">
        <f>S1292*H1292</f>
        <v>0</v>
      </c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  <c r="AE1292" s="38"/>
      <c r="AR1292" s="185" t="s">
        <v>233</v>
      </c>
      <c r="AT1292" s="185" t="s">
        <v>191</v>
      </c>
      <c r="AU1292" s="185" t="s">
        <v>82</v>
      </c>
      <c r="AY1292" s="19" t="s">
        <v>189</v>
      </c>
      <c r="BE1292" s="186">
        <f>IF(N1292="základní",J1292,0)</f>
        <v>0</v>
      </c>
      <c r="BF1292" s="186">
        <f>IF(N1292="snížená",J1292,0)</f>
        <v>0</v>
      </c>
      <c r="BG1292" s="186">
        <f>IF(N1292="zákl. přenesená",J1292,0)</f>
        <v>0</v>
      </c>
      <c r="BH1292" s="186">
        <f>IF(N1292="sníž. přenesená",J1292,0)</f>
        <v>0</v>
      </c>
      <c r="BI1292" s="186">
        <f>IF(N1292="nulová",J1292,0)</f>
        <v>0</v>
      </c>
      <c r="BJ1292" s="19" t="s">
        <v>80</v>
      </c>
      <c r="BK1292" s="186">
        <f>ROUND(I1292*H1292,2)</f>
        <v>0</v>
      </c>
      <c r="BL1292" s="19" t="s">
        <v>233</v>
      </c>
      <c r="BM1292" s="185" t="s">
        <v>2024</v>
      </c>
    </row>
    <row r="1293" s="13" customFormat="1">
      <c r="A1293" s="13"/>
      <c r="B1293" s="187"/>
      <c r="C1293" s="13"/>
      <c r="D1293" s="188" t="s">
        <v>195</v>
      </c>
      <c r="E1293" s="189" t="s">
        <v>1</v>
      </c>
      <c r="F1293" s="190" t="s">
        <v>2025</v>
      </c>
      <c r="G1293" s="13"/>
      <c r="H1293" s="189" t="s">
        <v>1</v>
      </c>
      <c r="I1293" s="191"/>
      <c r="J1293" s="13"/>
      <c r="K1293" s="13"/>
      <c r="L1293" s="187"/>
      <c r="M1293" s="192"/>
      <c r="N1293" s="193"/>
      <c r="O1293" s="193"/>
      <c r="P1293" s="193"/>
      <c r="Q1293" s="193"/>
      <c r="R1293" s="193"/>
      <c r="S1293" s="193"/>
      <c r="T1293" s="194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189" t="s">
        <v>195</v>
      </c>
      <c r="AU1293" s="189" t="s">
        <v>82</v>
      </c>
      <c r="AV1293" s="13" t="s">
        <v>80</v>
      </c>
      <c r="AW1293" s="13" t="s">
        <v>30</v>
      </c>
      <c r="AX1293" s="13" t="s">
        <v>73</v>
      </c>
      <c r="AY1293" s="189" t="s">
        <v>189</v>
      </c>
    </row>
    <row r="1294" s="14" customFormat="1">
      <c r="A1294" s="14"/>
      <c r="B1294" s="195"/>
      <c r="C1294" s="14"/>
      <c r="D1294" s="188" t="s">
        <v>195</v>
      </c>
      <c r="E1294" s="196" t="s">
        <v>1</v>
      </c>
      <c r="F1294" s="197" t="s">
        <v>2026</v>
      </c>
      <c r="G1294" s="14"/>
      <c r="H1294" s="198">
        <v>51.691000000000002</v>
      </c>
      <c r="I1294" s="199"/>
      <c r="J1294" s="14"/>
      <c r="K1294" s="14"/>
      <c r="L1294" s="195"/>
      <c r="M1294" s="200"/>
      <c r="N1294" s="201"/>
      <c r="O1294" s="201"/>
      <c r="P1294" s="201"/>
      <c r="Q1294" s="201"/>
      <c r="R1294" s="201"/>
      <c r="S1294" s="201"/>
      <c r="T1294" s="202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196" t="s">
        <v>195</v>
      </c>
      <c r="AU1294" s="196" t="s">
        <v>82</v>
      </c>
      <c r="AV1294" s="14" t="s">
        <v>82</v>
      </c>
      <c r="AW1294" s="14" t="s">
        <v>30</v>
      </c>
      <c r="AX1294" s="14" t="s">
        <v>73</v>
      </c>
      <c r="AY1294" s="196" t="s">
        <v>189</v>
      </c>
    </row>
    <row r="1295" s="14" customFormat="1">
      <c r="A1295" s="14"/>
      <c r="B1295" s="195"/>
      <c r="C1295" s="14"/>
      <c r="D1295" s="188" t="s">
        <v>195</v>
      </c>
      <c r="E1295" s="196" t="s">
        <v>1</v>
      </c>
      <c r="F1295" s="197" t="s">
        <v>2027</v>
      </c>
      <c r="G1295" s="14"/>
      <c r="H1295" s="198">
        <v>30.231999999999999</v>
      </c>
      <c r="I1295" s="199"/>
      <c r="J1295" s="14"/>
      <c r="K1295" s="14"/>
      <c r="L1295" s="195"/>
      <c r="M1295" s="200"/>
      <c r="N1295" s="201"/>
      <c r="O1295" s="201"/>
      <c r="P1295" s="201"/>
      <c r="Q1295" s="201"/>
      <c r="R1295" s="201"/>
      <c r="S1295" s="201"/>
      <c r="T1295" s="202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196" t="s">
        <v>195</v>
      </c>
      <c r="AU1295" s="196" t="s">
        <v>82</v>
      </c>
      <c r="AV1295" s="14" t="s">
        <v>82</v>
      </c>
      <c r="AW1295" s="14" t="s">
        <v>30</v>
      </c>
      <c r="AX1295" s="14" t="s">
        <v>73</v>
      </c>
      <c r="AY1295" s="196" t="s">
        <v>189</v>
      </c>
    </row>
    <row r="1296" s="16" customFormat="1">
      <c r="A1296" s="16"/>
      <c r="B1296" s="211"/>
      <c r="C1296" s="16"/>
      <c r="D1296" s="188" t="s">
        <v>195</v>
      </c>
      <c r="E1296" s="212" t="s">
        <v>1</v>
      </c>
      <c r="F1296" s="213" t="s">
        <v>243</v>
      </c>
      <c r="G1296" s="16"/>
      <c r="H1296" s="214">
        <v>81.923000000000002</v>
      </c>
      <c r="I1296" s="215"/>
      <c r="J1296" s="16"/>
      <c r="K1296" s="16"/>
      <c r="L1296" s="211"/>
      <c r="M1296" s="216"/>
      <c r="N1296" s="217"/>
      <c r="O1296" s="217"/>
      <c r="P1296" s="217"/>
      <c r="Q1296" s="217"/>
      <c r="R1296" s="217"/>
      <c r="S1296" s="217"/>
      <c r="T1296" s="218"/>
      <c r="U1296" s="16"/>
      <c r="V1296" s="16"/>
      <c r="W1296" s="16"/>
      <c r="X1296" s="16"/>
      <c r="Y1296" s="16"/>
      <c r="Z1296" s="16"/>
      <c r="AA1296" s="16"/>
      <c r="AB1296" s="16"/>
      <c r="AC1296" s="16"/>
      <c r="AD1296" s="16"/>
      <c r="AE1296" s="16"/>
      <c r="AT1296" s="212" t="s">
        <v>195</v>
      </c>
      <c r="AU1296" s="212" t="s">
        <v>82</v>
      </c>
      <c r="AV1296" s="16" t="s">
        <v>101</v>
      </c>
      <c r="AW1296" s="16" t="s">
        <v>30</v>
      </c>
      <c r="AX1296" s="16" t="s">
        <v>73</v>
      </c>
      <c r="AY1296" s="212" t="s">
        <v>189</v>
      </c>
    </row>
    <row r="1297" s="13" customFormat="1">
      <c r="A1297" s="13"/>
      <c r="B1297" s="187"/>
      <c r="C1297" s="13"/>
      <c r="D1297" s="188" t="s">
        <v>195</v>
      </c>
      <c r="E1297" s="189" t="s">
        <v>1</v>
      </c>
      <c r="F1297" s="190" t="s">
        <v>745</v>
      </c>
      <c r="G1297" s="13"/>
      <c r="H1297" s="189" t="s">
        <v>1</v>
      </c>
      <c r="I1297" s="191"/>
      <c r="J1297" s="13"/>
      <c r="K1297" s="13"/>
      <c r="L1297" s="187"/>
      <c r="M1297" s="192"/>
      <c r="N1297" s="193"/>
      <c r="O1297" s="193"/>
      <c r="P1297" s="193"/>
      <c r="Q1297" s="193"/>
      <c r="R1297" s="193"/>
      <c r="S1297" s="193"/>
      <c r="T1297" s="194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189" t="s">
        <v>195</v>
      </c>
      <c r="AU1297" s="189" t="s">
        <v>82</v>
      </c>
      <c r="AV1297" s="13" t="s">
        <v>80</v>
      </c>
      <c r="AW1297" s="13" t="s">
        <v>30</v>
      </c>
      <c r="AX1297" s="13" t="s">
        <v>73</v>
      </c>
      <c r="AY1297" s="189" t="s">
        <v>189</v>
      </c>
    </row>
    <row r="1298" s="13" customFormat="1">
      <c r="A1298" s="13"/>
      <c r="B1298" s="187"/>
      <c r="C1298" s="13"/>
      <c r="D1298" s="188" t="s">
        <v>195</v>
      </c>
      <c r="E1298" s="189" t="s">
        <v>1</v>
      </c>
      <c r="F1298" s="190" t="s">
        <v>327</v>
      </c>
      <c r="G1298" s="13"/>
      <c r="H1298" s="189" t="s">
        <v>1</v>
      </c>
      <c r="I1298" s="191"/>
      <c r="J1298" s="13"/>
      <c r="K1298" s="13"/>
      <c r="L1298" s="187"/>
      <c r="M1298" s="192"/>
      <c r="N1298" s="193"/>
      <c r="O1298" s="193"/>
      <c r="P1298" s="193"/>
      <c r="Q1298" s="193"/>
      <c r="R1298" s="193"/>
      <c r="S1298" s="193"/>
      <c r="T1298" s="194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189" t="s">
        <v>195</v>
      </c>
      <c r="AU1298" s="189" t="s">
        <v>82</v>
      </c>
      <c r="AV1298" s="13" t="s">
        <v>80</v>
      </c>
      <c r="AW1298" s="13" t="s">
        <v>30</v>
      </c>
      <c r="AX1298" s="13" t="s">
        <v>73</v>
      </c>
      <c r="AY1298" s="189" t="s">
        <v>189</v>
      </c>
    </row>
    <row r="1299" s="14" customFormat="1">
      <c r="A1299" s="14"/>
      <c r="B1299" s="195"/>
      <c r="C1299" s="14"/>
      <c r="D1299" s="188" t="s">
        <v>195</v>
      </c>
      <c r="E1299" s="196" t="s">
        <v>1</v>
      </c>
      <c r="F1299" s="197" t="s">
        <v>2028</v>
      </c>
      <c r="G1299" s="14"/>
      <c r="H1299" s="198">
        <v>29.972000000000001</v>
      </c>
      <c r="I1299" s="199"/>
      <c r="J1299" s="14"/>
      <c r="K1299" s="14"/>
      <c r="L1299" s="195"/>
      <c r="M1299" s="200"/>
      <c r="N1299" s="201"/>
      <c r="O1299" s="201"/>
      <c r="P1299" s="201"/>
      <c r="Q1299" s="201"/>
      <c r="R1299" s="201"/>
      <c r="S1299" s="201"/>
      <c r="T1299" s="202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196" t="s">
        <v>195</v>
      </c>
      <c r="AU1299" s="196" t="s">
        <v>82</v>
      </c>
      <c r="AV1299" s="14" t="s">
        <v>82</v>
      </c>
      <c r="AW1299" s="14" t="s">
        <v>30</v>
      </c>
      <c r="AX1299" s="14" t="s">
        <v>73</v>
      </c>
      <c r="AY1299" s="196" t="s">
        <v>189</v>
      </c>
    </row>
    <row r="1300" s="14" customFormat="1">
      <c r="A1300" s="14"/>
      <c r="B1300" s="195"/>
      <c r="C1300" s="14"/>
      <c r="D1300" s="188" t="s">
        <v>195</v>
      </c>
      <c r="E1300" s="196" t="s">
        <v>1</v>
      </c>
      <c r="F1300" s="197" t="s">
        <v>2029</v>
      </c>
      <c r="G1300" s="14"/>
      <c r="H1300" s="198">
        <v>31.376000000000001</v>
      </c>
      <c r="I1300" s="199"/>
      <c r="J1300" s="14"/>
      <c r="K1300" s="14"/>
      <c r="L1300" s="195"/>
      <c r="M1300" s="200"/>
      <c r="N1300" s="201"/>
      <c r="O1300" s="201"/>
      <c r="P1300" s="201"/>
      <c r="Q1300" s="201"/>
      <c r="R1300" s="201"/>
      <c r="S1300" s="201"/>
      <c r="T1300" s="202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196" t="s">
        <v>195</v>
      </c>
      <c r="AU1300" s="196" t="s">
        <v>82</v>
      </c>
      <c r="AV1300" s="14" t="s">
        <v>82</v>
      </c>
      <c r="AW1300" s="14" t="s">
        <v>30</v>
      </c>
      <c r="AX1300" s="14" t="s">
        <v>73</v>
      </c>
      <c r="AY1300" s="196" t="s">
        <v>189</v>
      </c>
    </row>
    <row r="1301" s="14" customFormat="1">
      <c r="A1301" s="14"/>
      <c r="B1301" s="195"/>
      <c r="C1301" s="14"/>
      <c r="D1301" s="188" t="s">
        <v>195</v>
      </c>
      <c r="E1301" s="196" t="s">
        <v>1</v>
      </c>
      <c r="F1301" s="197" t="s">
        <v>2030</v>
      </c>
      <c r="G1301" s="14"/>
      <c r="H1301" s="198">
        <v>26.077999999999999</v>
      </c>
      <c r="I1301" s="199"/>
      <c r="J1301" s="14"/>
      <c r="K1301" s="14"/>
      <c r="L1301" s="195"/>
      <c r="M1301" s="200"/>
      <c r="N1301" s="201"/>
      <c r="O1301" s="201"/>
      <c r="P1301" s="201"/>
      <c r="Q1301" s="201"/>
      <c r="R1301" s="201"/>
      <c r="S1301" s="201"/>
      <c r="T1301" s="202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196" t="s">
        <v>195</v>
      </c>
      <c r="AU1301" s="196" t="s">
        <v>82</v>
      </c>
      <c r="AV1301" s="14" t="s">
        <v>82</v>
      </c>
      <c r="AW1301" s="14" t="s">
        <v>30</v>
      </c>
      <c r="AX1301" s="14" t="s">
        <v>73</v>
      </c>
      <c r="AY1301" s="196" t="s">
        <v>189</v>
      </c>
    </row>
    <row r="1302" s="14" customFormat="1">
      <c r="A1302" s="14"/>
      <c r="B1302" s="195"/>
      <c r="C1302" s="14"/>
      <c r="D1302" s="188" t="s">
        <v>195</v>
      </c>
      <c r="E1302" s="196" t="s">
        <v>1</v>
      </c>
      <c r="F1302" s="197" t="s">
        <v>2031</v>
      </c>
      <c r="G1302" s="14"/>
      <c r="H1302" s="198">
        <v>62.776000000000003</v>
      </c>
      <c r="I1302" s="199"/>
      <c r="J1302" s="14"/>
      <c r="K1302" s="14"/>
      <c r="L1302" s="195"/>
      <c r="M1302" s="200"/>
      <c r="N1302" s="201"/>
      <c r="O1302" s="201"/>
      <c r="P1302" s="201"/>
      <c r="Q1302" s="201"/>
      <c r="R1302" s="201"/>
      <c r="S1302" s="201"/>
      <c r="T1302" s="202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196" t="s">
        <v>195</v>
      </c>
      <c r="AU1302" s="196" t="s">
        <v>82</v>
      </c>
      <c r="AV1302" s="14" t="s">
        <v>82</v>
      </c>
      <c r="AW1302" s="14" t="s">
        <v>30</v>
      </c>
      <c r="AX1302" s="14" t="s">
        <v>73</v>
      </c>
      <c r="AY1302" s="196" t="s">
        <v>189</v>
      </c>
    </row>
    <row r="1303" s="14" customFormat="1">
      <c r="A1303" s="14"/>
      <c r="B1303" s="195"/>
      <c r="C1303" s="14"/>
      <c r="D1303" s="188" t="s">
        <v>195</v>
      </c>
      <c r="E1303" s="196" t="s">
        <v>1</v>
      </c>
      <c r="F1303" s="197" t="s">
        <v>2032</v>
      </c>
      <c r="G1303" s="14"/>
      <c r="H1303" s="198">
        <v>112.926</v>
      </c>
      <c r="I1303" s="199"/>
      <c r="J1303" s="14"/>
      <c r="K1303" s="14"/>
      <c r="L1303" s="195"/>
      <c r="M1303" s="200"/>
      <c r="N1303" s="201"/>
      <c r="O1303" s="201"/>
      <c r="P1303" s="201"/>
      <c r="Q1303" s="201"/>
      <c r="R1303" s="201"/>
      <c r="S1303" s="201"/>
      <c r="T1303" s="202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196" t="s">
        <v>195</v>
      </c>
      <c r="AU1303" s="196" t="s">
        <v>82</v>
      </c>
      <c r="AV1303" s="14" t="s">
        <v>82</v>
      </c>
      <c r="AW1303" s="14" t="s">
        <v>30</v>
      </c>
      <c r="AX1303" s="14" t="s">
        <v>73</v>
      </c>
      <c r="AY1303" s="196" t="s">
        <v>189</v>
      </c>
    </row>
    <row r="1304" s="13" customFormat="1">
      <c r="A1304" s="13"/>
      <c r="B1304" s="187"/>
      <c r="C1304" s="13"/>
      <c r="D1304" s="188" t="s">
        <v>195</v>
      </c>
      <c r="E1304" s="189" t="s">
        <v>1</v>
      </c>
      <c r="F1304" s="190" t="s">
        <v>330</v>
      </c>
      <c r="G1304" s="13"/>
      <c r="H1304" s="189" t="s">
        <v>1</v>
      </c>
      <c r="I1304" s="191"/>
      <c r="J1304" s="13"/>
      <c r="K1304" s="13"/>
      <c r="L1304" s="187"/>
      <c r="M1304" s="192"/>
      <c r="N1304" s="193"/>
      <c r="O1304" s="193"/>
      <c r="P1304" s="193"/>
      <c r="Q1304" s="193"/>
      <c r="R1304" s="193"/>
      <c r="S1304" s="193"/>
      <c r="T1304" s="194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189" t="s">
        <v>195</v>
      </c>
      <c r="AU1304" s="189" t="s">
        <v>82</v>
      </c>
      <c r="AV1304" s="13" t="s">
        <v>80</v>
      </c>
      <c r="AW1304" s="13" t="s">
        <v>30</v>
      </c>
      <c r="AX1304" s="13" t="s">
        <v>73</v>
      </c>
      <c r="AY1304" s="189" t="s">
        <v>189</v>
      </c>
    </row>
    <row r="1305" s="14" customFormat="1">
      <c r="A1305" s="14"/>
      <c r="B1305" s="195"/>
      <c r="C1305" s="14"/>
      <c r="D1305" s="188" t="s">
        <v>195</v>
      </c>
      <c r="E1305" s="196" t="s">
        <v>1</v>
      </c>
      <c r="F1305" s="197" t="s">
        <v>2033</v>
      </c>
      <c r="G1305" s="14"/>
      <c r="H1305" s="198">
        <v>55.328000000000003</v>
      </c>
      <c r="I1305" s="199"/>
      <c r="J1305" s="14"/>
      <c r="K1305" s="14"/>
      <c r="L1305" s="195"/>
      <c r="M1305" s="200"/>
      <c r="N1305" s="201"/>
      <c r="O1305" s="201"/>
      <c r="P1305" s="201"/>
      <c r="Q1305" s="201"/>
      <c r="R1305" s="201"/>
      <c r="S1305" s="201"/>
      <c r="T1305" s="202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196" t="s">
        <v>195</v>
      </c>
      <c r="AU1305" s="196" t="s">
        <v>82</v>
      </c>
      <c r="AV1305" s="14" t="s">
        <v>82</v>
      </c>
      <c r="AW1305" s="14" t="s">
        <v>30</v>
      </c>
      <c r="AX1305" s="14" t="s">
        <v>73</v>
      </c>
      <c r="AY1305" s="196" t="s">
        <v>189</v>
      </c>
    </row>
    <row r="1306" s="14" customFormat="1">
      <c r="A1306" s="14"/>
      <c r="B1306" s="195"/>
      <c r="C1306" s="14"/>
      <c r="D1306" s="188" t="s">
        <v>195</v>
      </c>
      <c r="E1306" s="196" t="s">
        <v>1</v>
      </c>
      <c r="F1306" s="197" t="s">
        <v>2034</v>
      </c>
      <c r="G1306" s="14"/>
      <c r="H1306" s="198">
        <v>149.292</v>
      </c>
      <c r="I1306" s="199"/>
      <c r="J1306" s="14"/>
      <c r="K1306" s="14"/>
      <c r="L1306" s="195"/>
      <c r="M1306" s="200"/>
      <c r="N1306" s="201"/>
      <c r="O1306" s="201"/>
      <c r="P1306" s="201"/>
      <c r="Q1306" s="201"/>
      <c r="R1306" s="201"/>
      <c r="S1306" s="201"/>
      <c r="T1306" s="202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196" t="s">
        <v>195</v>
      </c>
      <c r="AU1306" s="196" t="s">
        <v>82</v>
      </c>
      <c r="AV1306" s="14" t="s">
        <v>82</v>
      </c>
      <c r="AW1306" s="14" t="s">
        <v>30</v>
      </c>
      <c r="AX1306" s="14" t="s">
        <v>73</v>
      </c>
      <c r="AY1306" s="196" t="s">
        <v>189</v>
      </c>
    </row>
    <row r="1307" s="13" customFormat="1">
      <c r="A1307" s="13"/>
      <c r="B1307" s="187"/>
      <c r="C1307" s="13"/>
      <c r="D1307" s="188" t="s">
        <v>195</v>
      </c>
      <c r="E1307" s="189" t="s">
        <v>1</v>
      </c>
      <c r="F1307" s="190" t="s">
        <v>2035</v>
      </c>
      <c r="G1307" s="13"/>
      <c r="H1307" s="189" t="s">
        <v>1</v>
      </c>
      <c r="I1307" s="191"/>
      <c r="J1307" s="13"/>
      <c r="K1307" s="13"/>
      <c r="L1307" s="187"/>
      <c r="M1307" s="192"/>
      <c r="N1307" s="193"/>
      <c r="O1307" s="193"/>
      <c r="P1307" s="193"/>
      <c r="Q1307" s="193"/>
      <c r="R1307" s="193"/>
      <c r="S1307" s="193"/>
      <c r="T1307" s="194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189" t="s">
        <v>195</v>
      </c>
      <c r="AU1307" s="189" t="s">
        <v>82</v>
      </c>
      <c r="AV1307" s="13" t="s">
        <v>80</v>
      </c>
      <c r="AW1307" s="13" t="s">
        <v>30</v>
      </c>
      <c r="AX1307" s="13" t="s">
        <v>73</v>
      </c>
      <c r="AY1307" s="189" t="s">
        <v>189</v>
      </c>
    </row>
    <row r="1308" s="14" customFormat="1">
      <c r="A1308" s="14"/>
      <c r="B1308" s="195"/>
      <c r="C1308" s="14"/>
      <c r="D1308" s="188" t="s">
        <v>195</v>
      </c>
      <c r="E1308" s="196" t="s">
        <v>1</v>
      </c>
      <c r="F1308" s="197" t="s">
        <v>2036</v>
      </c>
      <c r="G1308" s="14"/>
      <c r="H1308" s="198">
        <v>-36.119999999999997</v>
      </c>
      <c r="I1308" s="199"/>
      <c r="J1308" s="14"/>
      <c r="K1308" s="14"/>
      <c r="L1308" s="195"/>
      <c r="M1308" s="200"/>
      <c r="N1308" s="201"/>
      <c r="O1308" s="201"/>
      <c r="P1308" s="201"/>
      <c r="Q1308" s="201"/>
      <c r="R1308" s="201"/>
      <c r="S1308" s="201"/>
      <c r="T1308" s="202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196" t="s">
        <v>195</v>
      </c>
      <c r="AU1308" s="196" t="s">
        <v>82</v>
      </c>
      <c r="AV1308" s="14" t="s">
        <v>82</v>
      </c>
      <c r="AW1308" s="14" t="s">
        <v>30</v>
      </c>
      <c r="AX1308" s="14" t="s">
        <v>73</v>
      </c>
      <c r="AY1308" s="196" t="s">
        <v>189</v>
      </c>
    </row>
    <row r="1309" s="16" customFormat="1">
      <c r="A1309" s="16"/>
      <c r="B1309" s="211"/>
      <c r="C1309" s="16"/>
      <c r="D1309" s="188" t="s">
        <v>195</v>
      </c>
      <c r="E1309" s="212" t="s">
        <v>1</v>
      </c>
      <c r="F1309" s="213" t="s">
        <v>243</v>
      </c>
      <c r="G1309" s="16"/>
      <c r="H1309" s="214">
        <v>431.62800000000004</v>
      </c>
      <c r="I1309" s="215"/>
      <c r="J1309" s="16"/>
      <c r="K1309" s="16"/>
      <c r="L1309" s="211"/>
      <c r="M1309" s="216"/>
      <c r="N1309" s="217"/>
      <c r="O1309" s="217"/>
      <c r="P1309" s="217"/>
      <c r="Q1309" s="217"/>
      <c r="R1309" s="217"/>
      <c r="S1309" s="217"/>
      <c r="T1309" s="218"/>
      <c r="U1309" s="16"/>
      <c r="V1309" s="16"/>
      <c r="W1309" s="16"/>
      <c r="X1309" s="16"/>
      <c r="Y1309" s="16"/>
      <c r="Z1309" s="16"/>
      <c r="AA1309" s="16"/>
      <c r="AB1309" s="16"/>
      <c r="AC1309" s="16"/>
      <c r="AD1309" s="16"/>
      <c r="AE1309" s="16"/>
      <c r="AT1309" s="212" t="s">
        <v>195</v>
      </c>
      <c r="AU1309" s="212" t="s">
        <v>82</v>
      </c>
      <c r="AV1309" s="16" t="s">
        <v>101</v>
      </c>
      <c r="AW1309" s="16" t="s">
        <v>30</v>
      </c>
      <c r="AX1309" s="16" t="s">
        <v>73</v>
      </c>
      <c r="AY1309" s="212" t="s">
        <v>189</v>
      </c>
    </row>
    <row r="1310" s="15" customFormat="1">
      <c r="A1310" s="15"/>
      <c r="B1310" s="203"/>
      <c r="C1310" s="15"/>
      <c r="D1310" s="188" t="s">
        <v>195</v>
      </c>
      <c r="E1310" s="204" t="s">
        <v>1</v>
      </c>
      <c r="F1310" s="205" t="s">
        <v>200</v>
      </c>
      <c r="G1310" s="15"/>
      <c r="H1310" s="206">
        <v>513.55100000000004</v>
      </c>
      <c r="I1310" s="207"/>
      <c r="J1310" s="15"/>
      <c r="K1310" s="15"/>
      <c r="L1310" s="203"/>
      <c r="M1310" s="208"/>
      <c r="N1310" s="209"/>
      <c r="O1310" s="209"/>
      <c r="P1310" s="209"/>
      <c r="Q1310" s="209"/>
      <c r="R1310" s="209"/>
      <c r="S1310" s="209"/>
      <c r="T1310" s="210"/>
      <c r="U1310" s="15"/>
      <c r="V1310" s="15"/>
      <c r="W1310" s="15"/>
      <c r="X1310" s="15"/>
      <c r="Y1310" s="15"/>
      <c r="Z1310" s="15"/>
      <c r="AA1310" s="15"/>
      <c r="AB1310" s="15"/>
      <c r="AC1310" s="15"/>
      <c r="AD1310" s="15"/>
      <c r="AE1310" s="15"/>
      <c r="AT1310" s="204" t="s">
        <v>195</v>
      </c>
      <c r="AU1310" s="204" t="s">
        <v>82</v>
      </c>
      <c r="AV1310" s="15" t="s">
        <v>104</v>
      </c>
      <c r="AW1310" s="15" t="s">
        <v>30</v>
      </c>
      <c r="AX1310" s="15" t="s">
        <v>80</v>
      </c>
      <c r="AY1310" s="204" t="s">
        <v>189</v>
      </c>
    </row>
    <row r="1311" s="2" customFormat="1" ht="24.15" customHeight="1">
      <c r="A1311" s="38"/>
      <c r="B1311" s="172"/>
      <c r="C1311" s="219" t="s">
        <v>1207</v>
      </c>
      <c r="D1311" s="219" t="s">
        <v>874</v>
      </c>
      <c r="E1311" s="220" t="s">
        <v>2037</v>
      </c>
      <c r="F1311" s="221" t="s">
        <v>2038</v>
      </c>
      <c r="G1311" s="222" t="s">
        <v>223</v>
      </c>
      <c r="H1311" s="223">
        <v>564.90599999999995</v>
      </c>
      <c r="I1311" s="224"/>
      <c r="J1311" s="225">
        <f>ROUND(I1311*H1311,2)</f>
        <v>0</v>
      </c>
      <c r="K1311" s="226"/>
      <c r="L1311" s="227"/>
      <c r="M1311" s="228" t="s">
        <v>1</v>
      </c>
      <c r="N1311" s="229" t="s">
        <v>38</v>
      </c>
      <c r="O1311" s="77"/>
      <c r="P1311" s="183">
        <f>O1311*H1311</f>
        <v>0</v>
      </c>
      <c r="Q1311" s="183">
        <v>0</v>
      </c>
      <c r="R1311" s="183">
        <f>Q1311*H1311</f>
        <v>0</v>
      </c>
      <c r="S1311" s="183">
        <v>0</v>
      </c>
      <c r="T1311" s="184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185" t="s">
        <v>281</v>
      </c>
      <c r="AT1311" s="185" t="s">
        <v>874</v>
      </c>
      <c r="AU1311" s="185" t="s">
        <v>82</v>
      </c>
      <c r="AY1311" s="19" t="s">
        <v>189</v>
      </c>
      <c r="BE1311" s="186">
        <f>IF(N1311="základní",J1311,0)</f>
        <v>0</v>
      </c>
      <c r="BF1311" s="186">
        <f>IF(N1311="snížená",J1311,0)</f>
        <v>0</v>
      </c>
      <c r="BG1311" s="186">
        <f>IF(N1311="zákl. přenesená",J1311,0)</f>
        <v>0</v>
      </c>
      <c r="BH1311" s="186">
        <f>IF(N1311="sníž. přenesená",J1311,0)</f>
        <v>0</v>
      </c>
      <c r="BI1311" s="186">
        <f>IF(N1311="nulová",J1311,0)</f>
        <v>0</v>
      </c>
      <c r="BJ1311" s="19" t="s">
        <v>80</v>
      </c>
      <c r="BK1311" s="186">
        <f>ROUND(I1311*H1311,2)</f>
        <v>0</v>
      </c>
      <c r="BL1311" s="19" t="s">
        <v>233</v>
      </c>
      <c r="BM1311" s="185" t="s">
        <v>2039</v>
      </c>
    </row>
    <row r="1312" s="14" customFormat="1">
      <c r="A1312" s="14"/>
      <c r="B1312" s="195"/>
      <c r="C1312" s="14"/>
      <c r="D1312" s="188" t="s">
        <v>195</v>
      </c>
      <c r="E1312" s="196" t="s">
        <v>1</v>
      </c>
      <c r="F1312" s="197" t="s">
        <v>2040</v>
      </c>
      <c r="G1312" s="14"/>
      <c r="H1312" s="198">
        <v>564.90599999999995</v>
      </c>
      <c r="I1312" s="199"/>
      <c r="J1312" s="14"/>
      <c r="K1312" s="14"/>
      <c r="L1312" s="195"/>
      <c r="M1312" s="200"/>
      <c r="N1312" s="201"/>
      <c r="O1312" s="201"/>
      <c r="P1312" s="201"/>
      <c r="Q1312" s="201"/>
      <c r="R1312" s="201"/>
      <c r="S1312" s="201"/>
      <c r="T1312" s="202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196" t="s">
        <v>195</v>
      </c>
      <c r="AU1312" s="196" t="s">
        <v>82</v>
      </c>
      <c r="AV1312" s="14" t="s">
        <v>82</v>
      </c>
      <c r="AW1312" s="14" t="s">
        <v>30</v>
      </c>
      <c r="AX1312" s="14" t="s">
        <v>73</v>
      </c>
      <c r="AY1312" s="196" t="s">
        <v>189</v>
      </c>
    </row>
    <row r="1313" s="15" customFormat="1">
      <c r="A1313" s="15"/>
      <c r="B1313" s="203"/>
      <c r="C1313" s="15"/>
      <c r="D1313" s="188" t="s">
        <v>195</v>
      </c>
      <c r="E1313" s="204" t="s">
        <v>1</v>
      </c>
      <c r="F1313" s="205" t="s">
        <v>200</v>
      </c>
      <c r="G1313" s="15"/>
      <c r="H1313" s="206">
        <v>564.90599999999995</v>
      </c>
      <c r="I1313" s="207"/>
      <c r="J1313" s="15"/>
      <c r="K1313" s="15"/>
      <c r="L1313" s="203"/>
      <c r="M1313" s="208"/>
      <c r="N1313" s="209"/>
      <c r="O1313" s="209"/>
      <c r="P1313" s="209"/>
      <c r="Q1313" s="209"/>
      <c r="R1313" s="209"/>
      <c r="S1313" s="209"/>
      <c r="T1313" s="210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204" t="s">
        <v>195</v>
      </c>
      <c r="AU1313" s="204" t="s">
        <v>82</v>
      </c>
      <c r="AV1313" s="15" t="s">
        <v>104</v>
      </c>
      <c r="AW1313" s="15" t="s">
        <v>30</v>
      </c>
      <c r="AX1313" s="15" t="s">
        <v>80</v>
      </c>
      <c r="AY1313" s="204" t="s">
        <v>189</v>
      </c>
    </row>
    <row r="1314" s="2" customFormat="1" ht="16.5" customHeight="1">
      <c r="A1314" s="38"/>
      <c r="B1314" s="172"/>
      <c r="C1314" s="219" t="s">
        <v>2041</v>
      </c>
      <c r="D1314" s="219" t="s">
        <v>874</v>
      </c>
      <c r="E1314" s="220" t="s">
        <v>2042</v>
      </c>
      <c r="F1314" s="221" t="s">
        <v>2043</v>
      </c>
      <c r="G1314" s="222" t="s">
        <v>1</v>
      </c>
      <c r="H1314" s="223">
        <v>0</v>
      </c>
      <c r="I1314" s="224"/>
      <c r="J1314" s="225">
        <f>ROUND(I1314*H1314,2)</f>
        <v>0</v>
      </c>
      <c r="K1314" s="226"/>
      <c r="L1314" s="227"/>
      <c r="M1314" s="228" t="s">
        <v>1</v>
      </c>
      <c r="N1314" s="229" t="s">
        <v>38</v>
      </c>
      <c r="O1314" s="77"/>
      <c r="P1314" s="183">
        <f>O1314*H1314</f>
        <v>0</v>
      </c>
      <c r="Q1314" s="183">
        <v>0</v>
      </c>
      <c r="R1314" s="183">
        <f>Q1314*H1314</f>
        <v>0</v>
      </c>
      <c r="S1314" s="183">
        <v>0</v>
      </c>
      <c r="T1314" s="184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185" t="s">
        <v>281</v>
      </c>
      <c r="AT1314" s="185" t="s">
        <v>874</v>
      </c>
      <c r="AU1314" s="185" t="s">
        <v>82</v>
      </c>
      <c r="AY1314" s="19" t="s">
        <v>189</v>
      </c>
      <c r="BE1314" s="186">
        <f>IF(N1314="základní",J1314,0)</f>
        <v>0</v>
      </c>
      <c r="BF1314" s="186">
        <f>IF(N1314="snížená",J1314,0)</f>
        <v>0</v>
      </c>
      <c r="BG1314" s="186">
        <f>IF(N1314="zákl. přenesená",J1314,0)</f>
        <v>0</v>
      </c>
      <c r="BH1314" s="186">
        <f>IF(N1314="sníž. přenesená",J1314,0)</f>
        <v>0</v>
      </c>
      <c r="BI1314" s="186">
        <f>IF(N1314="nulová",J1314,0)</f>
        <v>0</v>
      </c>
      <c r="BJ1314" s="19" t="s">
        <v>80</v>
      </c>
      <c r="BK1314" s="186">
        <f>ROUND(I1314*H1314,2)</f>
        <v>0</v>
      </c>
      <c r="BL1314" s="19" t="s">
        <v>233</v>
      </c>
      <c r="BM1314" s="185" t="s">
        <v>2044</v>
      </c>
    </row>
    <row r="1315" s="2" customFormat="1" ht="24.15" customHeight="1">
      <c r="A1315" s="38"/>
      <c r="B1315" s="172"/>
      <c r="C1315" s="173" t="s">
        <v>1211</v>
      </c>
      <c r="D1315" s="173" t="s">
        <v>191</v>
      </c>
      <c r="E1315" s="174" t="s">
        <v>2045</v>
      </c>
      <c r="F1315" s="175" t="s">
        <v>2046</v>
      </c>
      <c r="G1315" s="176" t="s">
        <v>223</v>
      </c>
      <c r="H1315" s="177">
        <v>513.55100000000004</v>
      </c>
      <c r="I1315" s="178"/>
      <c r="J1315" s="179">
        <f>ROUND(I1315*H1315,2)</f>
        <v>0</v>
      </c>
      <c r="K1315" s="180"/>
      <c r="L1315" s="39"/>
      <c r="M1315" s="181" t="s">
        <v>1</v>
      </c>
      <c r="N1315" s="182" t="s">
        <v>38</v>
      </c>
      <c r="O1315" s="77"/>
      <c r="P1315" s="183">
        <f>O1315*H1315</f>
        <v>0</v>
      </c>
      <c r="Q1315" s="183">
        <v>0</v>
      </c>
      <c r="R1315" s="183">
        <f>Q1315*H1315</f>
        <v>0</v>
      </c>
      <c r="S1315" s="183">
        <v>0</v>
      </c>
      <c r="T1315" s="184">
        <f>S1315*H1315</f>
        <v>0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185" t="s">
        <v>233</v>
      </c>
      <c r="AT1315" s="185" t="s">
        <v>191</v>
      </c>
      <c r="AU1315" s="185" t="s">
        <v>82</v>
      </c>
      <c r="AY1315" s="19" t="s">
        <v>189</v>
      </c>
      <c r="BE1315" s="186">
        <f>IF(N1315="základní",J1315,0)</f>
        <v>0</v>
      </c>
      <c r="BF1315" s="186">
        <f>IF(N1315="snížená",J1315,0)</f>
        <v>0</v>
      </c>
      <c r="BG1315" s="186">
        <f>IF(N1315="zákl. přenesená",J1315,0)</f>
        <v>0</v>
      </c>
      <c r="BH1315" s="186">
        <f>IF(N1315="sníž. přenesená",J1315,0)</f>
        <v>0</v>
      </c>
      <c r="BI1315" s="186">
        <f>IF(N1315="nulová",J1315,0)</f>
        <v>0</v>
      </c>
      <c r="BJ1315" s="19" t="s">
        <v>80</v>
      </c>
      <c r="BK1315" s="186">
        <f>ROUND(I1315*H1315,2)</f>
        <v>0</v>
      </c>
      <c r="BL1315" s="19" t="s">
        <v>233</v>
      </c>
      <c r="BM1315" s="185" t="s">
        <v>2047</v>
      </c>
    </row>
    <row r="1316" s="2" customFormat="1" ht="37.8" customHeight="1">
      <c r="A1316" s="38"/>
      <c r="B1316" s="172"/>
      <c r="C1316" s="173" t="s">
        <v>2048</v>
      </c>
      <c r="D1316" s="173" t="s">
        <v>191</v>
      </c>
      <c r="E1316" s="174" t="s">
        <v>2049</v>
      </c>
      <c r="F1316" s="175" t="s">
        <v>2050</v>
      </c>
      <c r="G1316" s="176" t="s">
        <v>228</v>
      </c>
      <c r="H1316" s="177">
        <v>10</v>
      </c>
      <c r="I1316" s="178"/>
      <c r="J1316" s="179">
        <f>ROUND(I1316*H1316,2)</f>
        <v>0</v>
      </c>
      <c r="K1316" s="180"/>
      <c r="L1316" s="39"/>
      <c r="M1316" s="181" t="s">
        <v>1</v>
      </c>
      <c r="N1316" s="182" t="s">
        <v>38</v>
      </c>
      <c r="O1316" s="77"/>
      <c r="P1316" s="183">
        <f>O1316*H1316</f>
        <v>0</v>
      </c>
      <c r="Q1316" s="183">
        <v>0</v>
      </c>
      <c r="R1316" s="183">
        <f>Q1316*H1316</f>
        <v>0</v>
      </c>
      <c r="S1316" s="183">
        <v>0</v>
      </c>
      <c r="T1316" s="184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185" t="s">
        <v>233</v>
      </c>
      <c r="AT1316" s="185" t="s">
        <v>191</v>
      </c>
      <c r="AU1316" s="185" t="s">
        <v>82</v>
      </c>
      <c r="AY1316" s="19" t="s">
        <v>189</v>
      </c>
      <c r="BE1316" s="186">
        <f>IF(N1316="základní",J1316,0)</f>
        <v>0</v>
      </c>
      <c r="BF1316" s="186">
        <f>IF(N1316="snížená",J1316,0)</f>
        <v>0</v>
      </c>
      <c r="BG1316" s="186">
        <f>IF(N1316="zákl. přenesená",J1316,0)</f>
        <v>0</v>
      </c>
      <c r="BH1316" s="186">
        <f>IF(N1316="sníž. přenesená",J1316,0)</f>
        <v>0</v>
      </c>
      <c r="BI1316" s="186">
        <f>IF(N1316="nulová",J1316,0)</f>
        <v>0</v>
      </c>
      <c r="BJ1316" s="19" t="s">
        <v>80</v>
      </c>
      <c r="BK1316" s="186">
        <f>ROUND(I1316*H1316,2)</f>
        <v>0</v>
      </c>
      <c r="BL1316" s="19" t="s">
        <v>233</v>
      </c>
      <c r="BM1316" s="185" t="s">
        <v>2051</v>
      </c>
    </row>
    <row r="1317" s="2" customFormat="1" ht="44.25" customHeight="1">
      <c r="A1317" s="38"/>
      <c r="B1317" s="172"/>
      <c r="C1317" s="173" t="s">
        <v>1216</v>
      </c>
      <c r="D1317" s="173" t="s">
        <v>191</v>
      </c>
      <c r="E1317" s="174" t="s">
        <v>2052</v>
      </c>
      <c r="F1317" s="175" t="s">
        <v>2053</v>
      </c>
      <c r="G1317" s="176" t="s">
        <v>1062</v>
      </c>
      <c r="H1317" s="230"/>
      <c r="I1317" s="178"/>
      <c r="J1317" s="179">
        <f>ROUND(I1317*H1317,2)</f>
        <v>0</v>
      </c>
      <c r="K1317" s="180"/>
      <c r="L1317" s="39"/>
      <c r="M1317" s="181" t="s">
        <v>1</v>
      </c>
      <c r="N1317" s="182" t="s">
        <v>38</v>
      </c>
      <c r="O1317" s="77"/>
      <c r="P1317" s="183">
        <f>O1317*H1317</f>
        <v>0</v>
      </c>
      <c r="Q1317" s="183">
        <v>0</v>
      </c>
      <c r="R1317" s="183">
        <f>Q1317*H1317</f>
        <v>0</v>
      </c>
      <c r="S1317" s="183">
        <v>0</v>
      </c>
      <c r="T1317" s="184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185" t="s">
        <v>233</v>
      </c>
      <c r="AT1317" s="185" t="s">
        <v>191</v>
      </c>
      <c r="AU1317" s="185" t="s">
        <v>82</v>
      </c>
      <c r="AY1317" s="19" t="s">
        <v>189</v>
      </c>
      <c r="BE1317" s="186">
        <f>IF(N1317="základní",J1317,0)</f>
        <v>0</v>
      </c>
      <c r="BF1317" s="186">
        <f>IF(N1317="snížená",J1317,0)</f>
        <v>0</v>
      </c>
      <c r="BG1317" s="186">
        <f>IF(N1317="zákl. přenesená",J1317,0)</f>
        <v>0</v>
      </c>
      <c r="BH1317" s="186">
        <f>IF(N1317="sníž. přenesená",J1317,0)</f>
        <v>0</v>
      </c>
      <c r="BI1317" s="186">
        <f>IF(N1317="nulová",J1317,0)</f>
        <v>0</v>
      </c>
      <c r="BJ1317" s="19" t="s">
        <v>80</v>
      </c>
      <c r="BK1317" s="186">
        <f>ROUND(I1317*H1317,2)</f>
        <v>0</v>
      </c>
      <c r="BL1317" s="19" t="s">
        <v>233</v>
      </c>
      <c r="BM1317" s="185" t="s">
        <v>2054</v>
      </c>
    </row>
    <row r="1318" s="12" customFormat="1" ht="22.8" customHeight="1">
      <c r="A1318" s="12"/>
      <c r="B1318" s="159"/>
      <c r="C1318" s="12"/>
      <c r="D1318" s="160" t="s">
        <v>72</v>
      </c>
      <c r="E1318" s="170" t="s">
        <v>2055</v>
      </c>
      <c r="F1318" s="170" t="s">
        <v>2056</v>
      </c>
      <c r="G1318" s="12"/>
      <c r="H1318" s="12"/>
      <c r="I1318" s="162"/>
      <c r="J1318" s="171">
        <f>BK1318</f>
        <v>0</v>
      </c>
      <c r="K1318" s="12"/>
      <c r="L1318" s="159"/>
      <c r="M1318" s="164"/>
      <c r="N1318" s="165"/>
      <c r="O1318" s="165"/>
      <c r="P1318" s="166">
        <f>SUM(P1319:P1328)</f>
        <v>0</v>
      </c>
      <c r="Q1318" s="165"/>
      <c r="R1318" s="166">
        <f>SUM(R1319:R1328)</f>
        <v>0</v>
      </c>
      <c r="S1318" s="165"/>
      <c r="T1318" s="167">
        <f>SUM(T1319:T1328)</f>
        <v>0</v>
      </c>
      <c r="U1318" s="12"/>
      <c r="V1318" s="12"/>
      <c r="W1318" s="12"/>
      <c r="X1318" s="12"/>
      <c r="Y1318" s="12"/>
      <c r="Z1318" s="12"/>
      <c r="AA1318" s="12"/>
      <c r="AB1318" s="12"/>
      <c r="AC1318" s="12"/>
      <c r="AD1318" s="12"/>
      <c r="AE1318" s="12"/>
      <c r="AR1318" s="160" t="s">
        <v>82</v>
      </c>
      <c r="AT1318" s="168" t="s">
        <v>72</v>
      </c>
      <c r="AU1318" s="168" t="s">
        <v>80</v>
      </c>
      <c r="AY1318" s="160" t="s">
        <v>189</v>
      </c>
      <c r="BK1318" s="169">
        <f>SUM(BK1319:BK1328)</f>
        <v>0</v>
      </c>
    </row>
    <row r="1319" s="2" customFormat="1" ht="21.75" customHeight="1">
      <c r="A1319" s="38"/>
      <c r="B1319" s="172"/>
      <c r="C1319" s="173" t="s">
        <v>2057</v>
      </c>
      <c r="D1319" s="173" t="s">
        <v>191</v>
      </c>
      <c r="E1319" s="174" t="s">
        <v>2058</v>
      </c>
      <c r="F1319" s="175" t="s">
        <v>2059</v>
      </c>
      <c r="G1319" s="176" t="s">
        <v>223</v>
      </c>
      <c r="H1319" s="177">
        <v>706.44299999999998</v>
      </c>
      <c r="I1319" s="178"/>
      <c r="J1319" s="179">
        <f>ROUND(I1319*H1319,2)</f>
        <v>0</v>
      </c>
      <c r="K1319" s="180"/>
      <c r="L1319" s="39"/>
      <c r="M1319" s="181" t="s">
        <v>1</v>
      </c>
      <c r="N1319" s="182" t="s">
        <v>38</v>
      </c>
      <c r="O1319" s="77"/>
      <c r="P1319" s="183">
        <f>O1319*H1319</f>
        <v>0</v>
      </c>
      <c r="Q1319" s="183">
        <v>0</v>
      </c>
      <c r="R1319" s="183">
        <f>Q1319*H1319</f>
        <v>0</v>
      </c>
      <c r="S1319" s="183">
        <v>0</v>
      </c>
      <c r="T1319" s="184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185" t="s">
        <v>233</v>
      </c>
      <c r="AT1319" s="185" t="s">
        <v>191</v>
      </c>
      <c r="AU1319" s="185" t="s">
        <v>82</v>
      </c>
      <c r="AY1319" s="19" t="s">
        <v>189</v>
      </c>
      <c r="BE1319" s="186">
        <f>IF(N1319="základní",J1319,0)</f>
        <v>0</v>
      </c>
      <c r="BF1319" s="186">
        <f>IF(N1319="snížená",J1319,0)</f>
        <v>0</v>
      </c>
      <c r="BG1319" s="186">
        <f>IF(N1319="zákl. přenesená",J1319,0)</f>
        <v>0</v>
      </c>
      <c r="BH1319" s="186">
        <f>IF(N1319="sníž. přenesená",J1319,0)</f>
        <v>0</v>
      </c>
      <c r="BI1319" s="186">
        <f>IF(N1319="nulová",J1319,0)</f>
        <v>0</v>
      </c>
      <c r="BJ1319" s="19" t="s">
        <v>80</v>
      </c>
      <c r="BK1319" s="186">
        <f>ROUND(I1319*H1319,2)</f>
        <v>0</v>
      </c>
      <c r="BL1319" s="19" t="s">
        <v>233</v>
      </c>
      <c r="BM1319" s="185" t="s">
        <v>2060</v>
      </c>
    </row>
    <row r="1320" s="14" customFormat="1">
      <c r="A1320" s="14"/>
      <c r="B1320" s="195"/>
      <c r="C1320" s="14"/>
      <c r="D1320" s="188" t="s">
        <v>195</v>
      </c>
      <c r="E1320" s="196" t="s">
        <v>1</v>
      </c>
      <c r="F1320" s="197" t="s">
        <v>1161</v>
      </c>
      <c r="G1320" s="14"/>
      <c r="H1320" s="198">
        <v>350.38</v>
      </c>
      <c r="I1320" s="199"/>
      <c r="J1320" s="14"/>
      <c r="K1320" s="14"/>
      <c r="L1320" s="195"/>
      <c r="M1320" s="200"/>
      <c r="N1320" s="201"/>
      <c r="O1320" s="201"/>
      <c r="P1320" s="201"/>
      <c r="Q1320" s="201"/>
      <c r="R1320" s="201"/>
      <c r="S1320" s="201"/>
      <c r="T1320" s="202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196" t="s">
        <v>195</v>
      </c>
      <c r="AU1320" s="196" t="s">
        <v>82</v>
      </c>
      <c r="AV1320" s="14" t="s">
        <v>82</v>
      </c>
      <c r="AW1320" s="14" t="s">
        <v>30</v>
      </c>
      <c r="AX1320" s="14" t="s">
        <v>73</v>
      </c>
      <c r="AY1320" s="196" t="s">
        <v>189</v>
      </c>
    </row>
    <row r="1321" s="14" customFormat="1">
      <c r="A1321" s="14"/>
      <c r="B1321" s="195"/>
      <c r="C1321" s="14"/>
      <c r="D1321" s="188" t="s">
        <v>195</v>
      </c>
      <c r="E1321" s="196" t="s">
        <v>1</v>
      </c>
      <c r="F1321" s="197" t="s">
        <v>2061</v>
      </c>
      <c r="G1321" s="14"/>
      <c r="H1321" s="198">
        <v>356.06299999999999</v>
      </c>
      <c r="I1321" s="199"/>
      <c r="J1321" s="14"/>
      <c r="K1321" s="14"/>
      <c r="L1321" s="195"/>
      <c r="M1321" s="200"/>
      <c r="N1321" s="201"/>
      <c r="O1321" s="201"/>
      <c r="P1321" s="201"/>
      <c r="Q1321" s="201"/>
      <c r="R1321" s="201"/>
      <c r="S1321" s="201"/>
      <c r="T1321" s="202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196" t="s">
        <v>195</v>
      </c>
      <c r="AU1321" s="196" t="s">
        <v>82</v>
      </c>
      <c r="AV1321" s="14" t="s">
        <v>82</v>
      </c>
      <c r="AW1321" s="14" t="s">
        <v>30</v>
      </c>
      <c r="AX1321" s="14" t="s">
        <v>73</v>
      </c>
      <c r="AY1321" s="196" t="s">
        <v>189</v>
      </c>
    </row>
    <row r="1322" s="15" customFormat="1">
      <c r="A1322" s="15"/>
      <c r="B1322" s="203"/>
      <c r="C1322" s="15"/>
      <c r="D1322" s="188" t="s">
        <v>195</v>
      </c>
      <c r="E1322" s="204" t="s">
        <v>1</v>
      </c>
      <c r="F1322" s="205" t="s">
        <v>200</v>
      </c>
      <c r="G1322" s="15"/>
      <c r="H1322" s="206">
        <v>706.44299999999998</v>
      </c>
      <c r="I1322" s="207"/>
      <c r="J1322" s="15"/>
      <c r="K1322" s="15"/>
      <c r="L1322" s="203"/>
      <c r="M1322" s="208"/>
      <c r="N1322" s="209"/>
      <c r="O1322" s="209"/>
      <c r="P1322" s="209"/>
      <c r="Q1322" s="209"/>
      <c r="R1322" s="209"/>
      <c r="S1322" s="209"/>
      <c r="T1322" s="210"/>
      <c r="U1322" s="15"/>
      <c r="V1322" s="15"/>
      <c r="W1322" s="15"/>
      <c r="X1322" s="15"/>
      <c r="Y1322" s="15"/>
      <c r="Z1322" s="15"/>
      <c r="AA1322" s="15"/>
      <c r="AB1322" s="15"/>
      <c r="AC1322" s="15"/>
      <c r="AD1322" s="15"/>
      <c r="AE1322" s="15"/>
      <c r="AT1322" s="204" t="s">
        <v>195</v>
      </c>
      <c r="AU1322" s="204" t="s">
        <v>82</v>
      </c>
      <c r="AV1322" s="15" t="s">
        <v>104</v>
      </c>
      <c r="AW1322" s="15" t="s">
        <v>30</v>
      </c>
      <c r="AX1322" s="15" t="s">
        <v>80</v>
      </c>
      <c r="AY1322" s="204" t="s">
        <v>189</v>
      </c>
    </row>
    <row r="1323" s="2" customFormat="1" ht="24.15" customHeight="1">
      <c r="A1323" s="38"/>
      <c r="B1323" s="172"/>
      <c r="C1323" s="173" t="s">
        <v>1218</v>
      </c>
      <c r="D1323" s="173" t="s">
        <v>191</v>
      </c>
      <c r="E1323" s="174" t="s">
        <v>2062</v>
      </c>
      <c r="F1323" s="175" t="s">
        <v>2063</v>
      </c>
      <c r="G1323" s="176" t="s">
        <v>223</v>
      </c>
      <c r="H1323" s="177">
        <v>1065.133</v>
      </c>
      <c r="I1323" s="178"/>
      <c r="J1323" s="179">
        <f>ROUND(I1323*H1323,2)</f>
        <v>0</v>
      </c>
      <c r="K1323" s="180"/>
      <c r="L1323" s="39"/>
      <c r="M1323" s="181" t="s">
        <v>1</v>
      </c>
      <c r="N1323" s="182" t="s">
        <v>38</v>
      </c>
      <c r="O1323" s="77"/>
      <c r="P1323" s="183">
        <f>O1323*H1323</f>
        <v>0</v>
      </c>
      <c r="Q1323" s="183">
        <v>0</v>
      </c>
      <c r="R1323" s="183">
        <f>Q1323*H1323</f>
        <v>0</v>
      </c>
      <c r="S1323" s="183">
        <v>0</v>
      </c>
      <c r="T1323" s="184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185" t="s">
        <v>233</v>
      </c>
      <c r="AT1323" s="185" t="s">
        <v>191</v>
      </c>
      <c r="AU1323" s="185" t="s">
        <v>82</v>
      </c>
      <c r="AY1323" s="19" t="s">
        <v>189</v>
      </c>
      <c r="BE1323" s="186">
        <f>IF(N1323="základní",J1323,0)</f>
        <v>0</v>
      </c>
      <c r="BF1323" s="186">
        <f>IF(N1323="snížená",J1323,0)</f>
        <v>0</v>
      </c>
      <c r="BG1323" s="186">
        <f>IF(N1323="zákl. přenesená",J1323,0)</f>
        <v>0</v>
      </c>
      <c r="BH1323" s="186">
        <f>IF(N1323="sníž. přenesená",J1323,0)</f>
        <v>0</v>
      </c>
      <c r="BI1323" s="186">
        <f>IF(N1323="nulová",J1323,0)</f>
        <v>0</v>
      </c>
      <c r="BJ1323" s="19" t="s">
        <v>80</v>
      </c>
      <c r="BK1323" s="186">
        <f>ROUND(I1323*H1323,2)</f>
        <v>0</v>
      </c>
      <c r="BL1323" s="19" t="s">
        <v>233</v>
      </c>
      <c r="BM1323" s="185" t="s">
        <v>2064</v>
      </c>
    </row>
    <row r="1324" s="14" customFormat="1">
      <c r="A1324" s="14"/>
      <c r="B1324" s="195"/>
      <c r="C1324" s="14"/>
      <c r="D1324" s="188" t="s">
        <v>195</v>
      </c>
      <c r="E1324" s="196" t="s">
        <v>1</v>
      </c>
      <c r="F1324" s="197" t="s">
        <v>764</v>
      </c>
      <c r="G1324" s="14"/>
      <c r="H1324" s="198">
        <v>508.48200000000003</v>
      </c>
      <c r="I1324" s="199"/>
      <c r="J1324" s="14"/>
      <c r="K1324" s="14"/>
      <c r="L1324" s="195"/>
      <c r="M1324" s="200"/>
      <c r="N1324" s="201"/>
      <c r="O1324" s="201"/>
      <c r="P1324" s="201"/>
      <c r="Q1324" s="201"/>
      <c r="R1324" s="201"/>
      <c r="S1324" s="201"/>
      <c r="T1324" s="202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196" t="s">
        <v>195</v>
      </c>
      <c r="AU1324" s="196" t="s">
        <v>82</v>
      </c>
      <c r="AV1324" s="14" t="s">
        <v>82</v>
      </c>
      <c r="AW1324" s="14" t="s">
        <v>30</v>
      </c>
      <c r="AX1324" s="14" t="s">
        <v>73</v>
      </c>
      <c r="AY1324" s="196" t="s">
        <v>189</v>
      </c>
    </row>
    <row r="1325" s="14" customFormat="1">
      <c r="A1325" s="14"/>
      <c r="B1325" s="195"/>
      <c r="C1325" s="14"/>
      <c r="D1325" s="188" t="s">
        <v>195</v>
      </c>
      <c r="E1325" s="196" t="s">
        <v>1</v>
      </c>
      <c r="F1325" s="197" t="s">
        <v>783</v>
      </c>
      <c r="G1325" s="14"/>
      <c r="H1325" s="198">
        <v>48.359999999999999</v>
      </c>
      <c r="I1325" s="199"/>
      <c r="J1325" s="14"/>
      <c r="K1325" s="14"/>
      <c r="L1325" s="195"/>
      <c r="M1325" s="200"/>
      <c r="N1325" s="201"/>
      <c r="O1325" s="201"/>
      <c r="P1325" s="201"/>
      <c r="Q1325" s="201"/>
      <c r="R1325" s="201"/>
      <c r="S1325" s="201"/>
      <c r="T1325" s="202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196" t="s">
        <v>195</v>
      </c>
      <c r="AU1325" s="196" t="s">
        <v>82</v>
      </c>
      <c r="AV1325" s="14" t="s">
        <v>82</v>
      </c>
      <c r="AW1325" s="14" t="s">
        <v>30</v>
      </c>
      <c r="AX1325" s="14" t="s">
        <v>73</v>
      </c>
      <c r="AY1325" s="196" t="s">
        <v>189</v>
      </c>
    </row>
    <row r="1326" s="13" customFormat="1">
      <c r="A1326" s="13"/>
      <c r="B1326" s="187"/>
      <c r="C1326" s="13"/>
      <c r="D1326" s="188" t="s">
        <v>195</v>
      </c>
      <c r="E1326" s="189" t="s">
        <v>1</v>
      </c>
      <c r="F1326" s="190" t="s">
        <v>768</v>
      </c>
      <c r="G1326" s="13"/>
      <c r="H1326" s="189" t="s">
        <v>1</v>
      </c>
      <c r="I1326" s="191"/>
      <c r="J1326" s="13"/>
      <c r="K1326" s="13"/>
      <c r="L1326" s="187"/>
      <c r="M1326" s="192"/>
      <c r="N1326" s="193"/>
      <c r="O1326" s="193"/>
      <c r="P1326" s="193"/>
      <c r="Q1326" s="193"/>
      <c r="R1326" s="193"/>
      <c r="S1326" s="193"/>
      <c r="T1326" s="194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189" t="s">
        <v>195</v>
      </c>
      <c r="AU1326" s="189" t="s">
        <v>82</v>
      </c>
      <c r="AV1326" s="13" t="s">
        <v>80</v>
      </c>
      <c r="AW1326" s="13" t="s">
        <v>30</v>
      </c>
      <c r="AX1326" s="13" t="s">
        <v>73</v>
      </c>
      <c r="AY1326" s="189" t="s">
        <v>189</v>
      </c>
    </row>
    <row r="1327" s="14" customFormat="1">
      <c r="A1327" s="14"/>
      <c r="B1327" s="195"/>
      <c r="C1327" s="14"/>
      <c r="D1327" s="188" t="s">
        <v>195</v>
      </c>
      <c r="E1327" s="196" t="s">
        <v>1</v>
      </c>
      <c r="F1327" s="197" t="s">
        <v>2065</v>
      </c>
      <c r="G1327" s="14"/>
      <c r="H1327" s="198">
        <v>508.291</v>
      </c>
      <c r="I1327" s="199"/>
      <c r="J1327" s="14"/>
      <c r="K1327" s="14"/>
      <c r="L1327" s="195"/>
      <c r="M1327" s="200"/>
      <c r="N1327" s="201"/>
      <c r="O1327" s="201"/>
      <c r="P1327" s="201"/>
      <c r="Q1327" s="201"/>
      <c r="R1327" s="201"/>
      <c r="S1327" s="201"/>
      <c r="T1327" s="202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196" t="s">
        <v>195</v>
      </c>
      <c r="AU1327" s="196" t="s">
        <v>82</v>
      </c>
      <c r="AV1327" s="14" t="s">
        <v>82</v>
      </c>
      <c r="AW1327" s="14" t="s">
        <v>30</v>
      </c>
      <c r="AX1327" s="14" t="s">
        <v>73</v>
      </c>
      <c r="AY1327" s="196" t="s">
        <v>189</v>
      </c>
    </row>
    <row r="1328" s="15" customFormat="1">
      <c r="A1328" s="15"/>
      <c r="B1328" s="203"/>
      <c r="C1328" s="15"/>
      <c r="D1328" s="188" t="s">
        <v>195</v>
      </c>
      <c r="E1328" s="204" t="s">
        <v>1</v>
      </c>
      <c r="F1328" s="205" t="s">
        <v>200</v>
      </c>
      <c r="G1328" s="15"/>
      <c r="H1328" s="206">
        <v>1065.133</v>
      </c>
      <c r="I1328" s="207"/>
      <c r="J1328" s="15"/>
      <c r="K1328" s="15"/>
      <c r="L1328" s="203"/>
      <c r="M1328" s="208"/>
      <c r="N1328" s="209"/>
      <c r="O1328" s="209"/>
      <c r="P1328" s="209"/>
      <c r="Q1328" s="209"/>
      <c r="R1328" s="209"/>
      <c r="S1328" s="209"/>
      <c r="T1328" s="210"/>
      <c r="U1328" s="15"/>
      <c r="V1328" s="15"/>
      <c r="W1328" s="15"/>
      <c r="X1328" s="15"/>
      <c r="Y1328" s="15"/>
      <c r="Z1328" s="15"/>
      <c r="AA1328" s="15"/>
      <c r="AB1328" s="15"/>
      <c r="AC1328" s="15"/>
      <c r="AD1328" s="15"/>
      <c r="AE1328" s="15"/>
      <c r="AT1328" s="204" t="s">
        <v>195</v>
      </c>
      <c r="AU1328" s="204" t="s">
        <v>82</v>
      </c>
      <c r="AV1328" s="15" t="s">
        <v>104</v>
      </c>
      <c r="AW1328" s="15" t="s">
        <v>30</v>
      </c>
      <c r="AX1328" s="15" t="s">
        <v>80</v>
      </c>
      <c r="AY1328" s="204" t="s">
        <v>189</v>
      </c>
    </row>
    <row r="1329" s="12" customFormat="1" ht="22.8" customHeight="1">
      <c r="A1329" s="12"/>
      <c r="B1329" s="159"/>
      <c r="C1329" s="12"/>
      <c r="D1329" s="160" t="s">
        <v>72</v>
      </c>
      <c r="E1329" s="170" t="s">
        <v>1941</v>
      </c>
      <c r="F1329" s="170" t="s">
        <v>2066</v>
      </c>
      <c r="G1329" s="12"/>
      <c r="H1329" s="12"/>
      <c r="I1329" s="162"/>
      <c r="J1329" s="171">
        <f>BK1329</f>
        <v>0</v>
      </c>
      <c r="K1329" s="12"/>
      <c r="L1329" s="159"/>
      <c r="M1329" s="164"/>
      <c r="N1329" s="165"/>
      <c r="O1329" s="165"/>
      <c r="P1329" s="166">
        <f>SUM(P1330:P1337)</f>
        <v>0</v>
      </c>
      <c r="Q1329" s="165"/>
      <c r="R1329" s="166">
        <f>SUM(R1330:R1337)</f>
        <v>0</v>
      </c>
      <c r="S1329" s="165"/>
      <c r="T1329" s="167">
        <f>SUM(T1330:T1337)</f>
        <v>0</v>
      </c>
      <c r="U1329" s="12"/>
      <c r="V1329" s="12"/>
      <c r="W1329" s="12"/>
      <c r="X1329" s="12"/>
      <c r="Y1329" s="12"/>
      <c r="Z1329" s="12"/>
      <c r="AA1329" s="12"/>
      <c r="AB1329" s="12"/>
      <c r="AC1329" s="12"/>
      <c r="AD1329" s="12"/>
      <c r="AE1329" s="12"/>
      <c r="AR1329" s="160" t="s">
        <v>82</v>
      </c>
      <c r="AT1329" s="168" t="s">
        <v>72</v>
      </c>
      <c r="AU1329" s="168" t="s">
        <v>80</v>
      </c>
      <c r="AY1329" s="160" t="s">
        <v>189</v>
      </c>
      <c r="BK1329" s="169">
        <f>SUM(BK1330:BK1337)</f>
        <v>0</v>
      </c>
    </row>
    <row r="1330" s="2" customFormat="1" ht="33" customHeight="1">
      <c r="A1330" s="38"/>
      <c r="B1330" s="172"/>
      <c r="C1330" s="173" t="s">
        <v>2067</v>
      </c>
      <c r="D1330" s="173" t="s">
        <v>191</v>
      </c>
      <c r="E1330" s="174" t="s">
        <v>2068</v>
      </c>
      <c r="F1330" s="175" t="s">
        <v>2069</v>
      </c>
      <c r="G1330" s="176" t="s">
        <v>223</v>
      </c>
      <c r="H1330" s="177">
        <v>1607.5640000000001</v>
      </c>
      <c r="I1330" s="178"/>
      <c r="J1330" s="179">
        <f>ROUND(I1330*H1330,2)</f>
        <v>0</v>
      </c>
      <c r="K1330" s="180"/>
      <c r="L1330" s="39"/>
      <c r="M1330" s="181" t="s">
        <v>1</v>
      </c>
      <c r="N1330" s="182" t="s">
        <v>38</v>
      </c>
      <c r="O1330" s="77"/>
      <c r="P1330" s="183">
        <f>O1330*H1330</f>
        <v>0</v>
      </c>
      <c r="Q1330" s="183">
        <v>0</v>
      </c>
      <c r="R1330" s="183">
        <f>Q1330*H1330</f>
        <v>0</v>
      </c>
      <c r="S1330" s="183">
        <v>0</v>
      </c>
      <c r="T1330" s="184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185" t="s">
        <v>233</v>
      </c>
      <c r="AT1330" s="185" t="s">
        <v>191</v>
      </c>
      <c r="AU1330" s="185" t="s">
        <v>82</v>
      </c>
      <c r="AY1330" s="19" t="s">
        <v>189</v>
      </c>
      <c r="BE1330" s="186">
        <f>IF(N1330="základní",J1330,0)</f>
        <v>0</v>
      </c>
      <c r="BF1330" s="186">
        <f>IF(N1330="snížená",J1330,0)</f>
        <v>0</v>
      </c>
      <c r="BG1330" s="186">
        <f>IF(N1330="zákl. přenesená",J1330,0)</f>
        <v>0</v>
      </c>
      <c r="BH1330" s="186">
        <f>IF(N1330="sníž. přenesená",J1330,0)</f>
        <v>0</v>
      </c>
      <c r="BI1330" s="186">
        <f>IF(N1330="nulová",J1330,0)</f>
        <v>0</v>
      </c>
      <c r="BJ1330" s="19" t="s">
        <v>80</v>
      </c>
      <c r="BK1330" s="186">
        <f>ROUND(I1330*H1330,2)</f>
        <v>0</v>
      </c>
      <c r="BL1330" s="19" t="s">
        <v>233</v>
      </c>
      <c r="BM1330" s="185" t="s">
        <v>2070</v>
      </c>
    </row>
    <row r="1331" s="14" customFormat="1">
      <c r="A1331" s="14"/>
      <c r="B1331" s="195"/>
      <c r="C1331" s="14"/>
      <c r="D1331" s="188" t="s">
        <v>195</v>
      </c>
      <c r="E1331" s="196" t="s">
        <v>1</v>
      </c>
      <c r="F1331" s="197" t="s">
        <v>2071</v>
      </c>
      <c r="G1331" s="14"/>
      <c r="H1331" s="198">
        <v>516.10599999999999</v>
      </c>
      <c r="I1331" s="199"/>
      <c r="J1331" s="14"/>
      <c r="K1331" s="14"/>
      <c r="L1331" s="195"/>
      <c r="M1331" s="200"/>
      <c r="N1331" s="201"/>
      <c r="O1331" s="201"/>
      <c r="P1331" s="201"/>
      <c r="Q1331" s="201"/>
      <c r="R1331" s="201"/>
      <c r="S1331" s="201"/>
      <c r="T1331" s="202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196" t="s">
        <v>195</v>
      </c>
      <c r="AU1331" s="196" t="s">
        <v>82</v>
      </c>
      <c r="AV1331" s="14" t="s">
        <v>82</v>
      </c>
      <c r="AW1331" s="14" t="s">
        <v>30</v>
      </c>
      <c r="AX1331" s="14" t="s">
        <v>73</v>
      </c>
      <c r="AY1331" s="196" t="s">
        <v>189</v>
      </c>
    </row>
    <row r="1332" s="14" customFormat="1">
      <c r="A1332" s="14"/>
      <c r="B1332" s="195"/>
      <c r="C1332" s="14"/>
      <c r="D1332" s="188" t="s">
        <v>195</v>
      </c>
      <c r="E1332" s="196" t="s">
        <v>1</v>
      </c>
      <c r="F1332" s="197" t="s">
        <v>2072</v>
      </c>
      <c r="G1332" s="14"/>
      <c r="H1332" s="198">
        <v>1493.6859999999999</v>
      </c>
      <c r="I1332" s="199"/>
      <c r="J1332" s="14"/>
      <c r="K1332" s="14"/>
      <c r="L1332" s="195"/>
      <c r="M1332" s="200"/>
      <c r="N1332" s="201"/>
      <c r="O1332" s="201"/>
      <c r="P1332" s="201"/>
      <c r="Q1332" s="201"/>
      <c r="R1332" s="201"/>
      <c r="S1332" s="201"/>
      <c r="T1332" s="202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196" t="s">
        <v>195</v>
      </c>
      <c r="AU1332" s="196" t="s">
        <v>82</v>
      </c>
      <c r="AV1332" s="14" t="s">
        <v>82</v>
      </c>
      <c r="AW1332" s="14" t="s">
        <v>30</v>
      </c>
      <c r="AX1332" s="14" t="s">
        <v>73</v>
      </c>
      <c r="AY1332" s="196" t="s">
        <v>189</v>
      </c>
    </row>
    <row r="1333" s="14" customFormat="1">
      <c r="A1333" s="14"/>
      <c r="B1333" s="195"/>
      <c r="C1333" s="14"/>
      <c r="D1333" s="188" t="s">
        <v>195</v>
      </c>
      <c r="E1333" s="196" t="s">
        <v>1</v>
      </c>
      <c r="F1333" s="197" t="s">
        <v>2073</v>
      </c>
      <c r="G1333" s="14"/>
      <c r="H1333" s="198">
        <v>-431.62799999999999</v>
      </c>
      <c r="I1333" s="199"/>
      <c r="J1333" s="14"/>
      <c r="K1333" s="14"/>
      <c r="L1333" s="195"/>
      <c r="M1333" s="200"/>
      <c r="N1333" s="201"/>
      <c r="O1333" s="201"/>
      <c r="P1333" s="201"/>
      <c r="Q1333" s="201"/>
      <c r="R1333" s="201"/>
      <c r="S1333" s="201"/>
      <c r="T1333" s="202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196" t="s">
        <v>195</v>
      </c>
      <c r="AU1333" s="196" t="s">
        <v>82</v>
      </c>
      <c r="AV1333" s="14" t="s">
        <v>82</v>
      </c>
      <c r="AW1333" s="14" t="s">
        <v>30</v>
      </c>
      <c r="AX1333" s="14" t="s">
        <v>73</v>
      </c>
      <c r="AY1333" s="196" t="s">
        <v>189</v>
      </c>
    </row>
    <row r="1334" s="14" customFormat="1">
      <c r="A1334" s="14"/>
      <c r="B1334" s="195"/>
      <c r="C1334" s="14"/>
      <c r="D1334" s="188" t="s">
        <v>195</v>
      </c>
      <c r="E1334" s="196" t="s">
        <v>1</v>
      </c>
      <c r="F1334" s="197" t="s">
        <v>2074</v>
      </c>
      <c r="G1334" s="14"/>
      <c r="H1334" s="198">
        <v>29.399999999999999</v>
      </c>
      <c r="I1334" s="199"/>
      <c r="J1334" s="14"/>
      <c r="K1334" s="14"/>
      <c r="L1334" s="195"/>
      <c r="M1334" s="200"/>
      <c r="N1334" s="201"/>
      <c r="O1334" s="201"/>
      <c r="P1334" s="201"/>
      <c r="Q1334" s="201"/>
      <c r="R1334" s="201"/>
      <c r="S1334" s="201"/>
      <c r="T1334" s="202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196" t="s">
        <v>195</v>
      </c>
      <c r="AU1334" s="196" t="s">
        <v>82</v>
      </c>
      <c r="AV1334" s="14" t="s">
        <v>82</v>
      </c>
      <c r="AW1334" s="14" t="s">
        <v>30</v>
      </c>
      <c r="AX1334" s="14" t="s">
        <v>73</v>
      </c>
      <c r="AY1334" s="196" t="s">
        <v>189</v>
      </c>
    </row>
    <row r="1335" s="15" customFormat="1">
      <c r="A1335" s="15"/>
      <c r="B1335" s="203"/>
      <c r="C1335" s="15"/>
      <c r="D1335" s="188" t="s">
        <v>195</v>
      </c>
      <c r="E1335" s="204" t="s">
        <v>1</v>
      </c>
      <c r="F1335" s="205" t="s">
        <v>200</v>
      </c>
      <c r="G1335" s="15"/>
      <c r="H1335" s="206">
        <v>1607.5640000000001</v>
      </c>
      <c r="I1335" s="207"/>
      <c r="J1335" s="15"/>
      <c r="K1335" s="15"/>
      <c r="L1335" s="203"/>
      <c r="M1335" s="208"/>
      <c r="N1335" s="209"/>
      <c r="O1335" s="209"/>
      <c r="P1335" s="209"/>
      <c r="Q1335" s="209"/>
      <c r="R1335" s="209"/>
      <c r="S1335" s="209"/>
      <c r="T1335" s="210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04" t="s">
        <v>195</v>
      </c>
      <c r="AU1335" s="204" t="s">
        <v>82</v>
      </c>
      <c r="AV1335" s="15" t="s">
        <v>104</v>
      </c>
      <c r="AW1335" s="15" t="s">
        <v>30</v>
      </c>
      <c r="AX1335" s="15" t="s">
        <v>80</v>
      </c>
      <c r="AY1335" s="204" t="s">
        <v>189</v>
      </c>
    </row>
    <row r="1336" s="2" customFormat="1" ht="37.8" customHeight="1">
      <c r="A1336" s="38"/>
      <c r="B1336" s="172"/>
      <c r="C1336" s="173" t="s">
        <v>1225</v>
      </c>
      <c r="D1336" s="173" t="s">
        <v>191</v>
      </c>
      <c r="E1336" s="174" t="s">
        <v>2075</v>
      </c>
      <c r="F1336" s="175" t="s">
        <v>2076</v>
      </c>
      <c r="G1336" s="176" t="s">
        <v>223</v>
      </c>
      <c r="H1336" s="177">
        <v>1607.5640000000001</v>
      </c>
      <c r="I1336" s="178"/>
      <c r="J1336" s="179">
        <f>ROUND(I1336*H1336,2)</f>
        <v>0</v>
      </c>
      <c r="K1336" s="180"/>
      <c r="L1336" s="39"/>
      <c r="M1336" s="181" t="s">
        <v>1</v>
      </c>
      <c r="N1336" s="182" t="s">
        <v>38</v>
      </c>
      <c r="O1336" s="77"/>
      <c r="P1336" s="183">
        <f>O1336*H1336</f>
        <v>0</v>
      </c>
      <c r="Q1336" s="183">
        <v>0</v>
      </c>
      <c r="R1336" s="183">
        <f>Q1336*H1336</f>
        <v>0</v>
      </c>
      <c r="S1336" s="183">
        <v>0</v>
      </c>
      <c r="T1336" s="184">
        <f>S1336*H1336</f>
        <v>0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185" t="s">
        <v>233</v>
      </c>
      <c r="AT1336" s="185" t="s">
        <v>191</v>
      </c>
      <c r="AU1336" s="185" t="s">
        <v>82</v>
      </c>
      <c r="AY1336" s="19" t="s">
        <v>189</v>
      </c>
      <c r="BE1336" s="186">
        <f>IF(N1336="základní",J1336,0)</f>
        <v>0</v>
      </c>
      <c r="BF1336" s="186">
        <f>IF(N1336="snížená",J1336,0)</f>
        <v>0</v>
      </c>
      <c r="BG1336" s="186">
        <f>IF(N1336="zákl. přenesená",J1336,0)</f>
        <v>0</v>
      </c>
      <c r="BH1336" s="186">
        <f>IF(N1336="sníž. přenesená",J1336,0)</f>
        <v>0</v>
      </c>
      <c r="BI1336" s="186">
        <f>IF(N1336="nulová",J1336,0)</f>
        <v>0</v>
      </c>
      <c r="BJ1336" s="19" t="s">
        <v>80</v>
      </c>
      <c r="BK1336" s="186">
        <f>ROUND(I1336*H1336,2)</f>
        <v>0</v>
      </c>
      <c r="BL1336" s="19" t="s">
        <v>233</v>
      </c>
      <c r="BM1336" s="185" t="s">
        <v>2077</v>
      </c>
    </row>
    <row r="1337" s="2" customFormat="1" ht="24.15" customHeight="1">
      <c r="A1337" s="38"/>
      <c r="B1337" s="172"/>
      <c r="C1337" s="173" t="s">
        <v>2078</v>
      </c>
      <c r="D1337" s="173" t="s">
        <v>191</v>
      </c>
      <c r="E1337" s="174" t="s">
        <v>2079</v>
      </c>
      <c r="F1337" s="175" t="s">
        <v>2080</v>
      </c>
      <c r="G1337" s="176" t="s">
        <v>223</v>
      </c>
      <c r="H1337" s="177">
        <v>1607.5640000000001</v>
      </c>
      <c r="I1337" s="178"/>
      <c r="J1337" s="179">
        <f>ROUND(I1337*H1337,2)</f>
        <v>0</v>
      </c>
      <c r="K1337" s="180"/>
      <c r="L1337" s="39"/>
      <c r="M1337" s="181" t="s">
        <v>1</v>
      </c>
      <c r="N1337" s="182" t="s">
        <v>38</v>
      </c>
      <c r="O1337" s="77"/>
      <c r="P1337" s="183">
        <f>O1337*H1337</f>
        <v>0</v>
      </c>
      <c r="Q1337" s="183">
        <v>0</v>
      </c>
      <c r="R1337" s="183">
        <f>Q1337*H1337</f>
        <v>0</v>
      </c>
      <c r="S1337" s="183">
        <v>0</v>
      </c>
      <c r="T1337" s="184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185" t="s">
        <v>233</v>
      </c>
      <c r="AT1337" s="185" t="s">
        <v>191</v>
      </c>
      <c r="AU1337" s="185" t="s">
        <v>82</v>
      </c>
      <c r="AY1337" s="19" t="s">
        <v>189</v>
      </c>
      <c r="BE1337" s="186">
        <f>IF(N1337="základní",J1337,0)</f>
        <v>0</v>
      </c>
      <c r="BF1337" s="186">
        <f>IF(N1337="snížená",J1337,0)</f>
        <v>0</v>
      </c>
      <c r="BG1337" s="186">
        <f>IF(N1337="zákl. přenesená",J1337,0)</f>
        <v>0</v>
      </c>
      <c r="BH1337" s="186">
        <f>IF(N1337="sníž. přenesená",J1337,0)</f>
        <v>0</v>
      </c>
      <c r="BI1337" s="186">
        <f>IF(N1337="nulová",J1337,0)</f>
        <v>0</v>
      </c>
      <c r="BJ1337" s="19" t="s">
        <v>80</v>
      </c>
      <c r="BK1337" s="186">
        <f>ROUND(I1337*H1337,2)</f>
        <v>0</v>
      </c>
      <c r="BL1337" s="19" t="s">
        <v>233</v>
      </c>
      <c r="BM1337" s="185" t="s">
        <v>2081</v>
      </c>
    </row>
    <row r="1338" s="12" customFormat="1" ht="25.92" customHeight="1">
      <c r="A1338" s="12"/>
      <c r="B1338" s="159"/>
      <c r="C1338" s="12"/>
      <c r="D1338" s="160" t="s">
        <v>72</v>
      </c>
      <c r="E1338" s="161" t="s">
        <v>874</v>
      </c>
      <c r="F1338" s="161" t="s">
        <v>2082</v>
      </c>
      <c r="G1338" s="12"/>
      <c r="H1338" s="12"/>
      <c r="I1338" s="162"/>
      <c r="J1338" s="163">
        <f>BK1338</f>
        <v>0</v>
      </c>
      <c r="K1338" s="12"/>
      <c r="L1338" s="159"/>
      <c r="M1338" s="164"/>
      <c r="N1338" s="165"/>
      <c r="O1338" s="165"/>
      <c r="P1338" s="166">
        <f>P1339</f>
        <v>0</v>
      </c>
      <c r="Q1338" s="165"/>
      <c r="R1338" s="166">
        <f>R1339</f>
        <v>0</v>
      </c>
      <c r="S1338" s="165"/>
      <c r="T1338" s="167">
        <f>T1339</f>
        <v>0</v>
      </c>
      <c r="U1338" s="12"/>
      <c r="V1338" s="12"/>
      <c r="W1338" s="12"/>
      <c r="X1338" s="12"/>
      <c r="Y1338" s="12"/>
      <c r="Z1338" s="12"/>
      <c r="AA1338" s="12"/>
      <c r="AB1338" s="12"/>
      <c r="AC1338" s="12"/>
      <c r="AD1338" s="12"/>
      <c r="AE1338" s="12"/>
      <c r="AR1338" s="160" t="s">
        <v>101</v>
      </c>
      <c r="AT1338" s="168" t="s">
        <v>72</v>
      </c>
      <c r="AU1338" s="168" t="s">
        <v>73</v>
      </c>
      <c r="AY1338" s="160" t="s">
        <v>189</v>
      </c>
      <c r="BK1338" s="169">
        <f>BK1339</f>
        <v>0</v>
      </c>
    </row>
    <row r="1339" s="12" customFormat="1" ht="22.8" customHeight="1">
      <c r="A1339" s="12"/>
      <c r="B1339" s="159"/>
      <c r="C1339" s="12"/>
      <c r="D1339" s="160" t="s">
        <v>72</v>
      </c>
      <c r="E1339" s="170" t="s">
        <v>2083</v>
      </c>
      <c r="F1339" s="170" t="s">
        <v>2084</v>
      </c>
      <c r="G1339" s="12"/>
      <c r="H1339" s="12"/>
      <c r="I1339" s="162"/>
      <c r="J1339" s="171">
        <f>BK1339</f>
        <v>0</v>
      </c>
      <c r="K1339" s="12"/>
      <c r="L1339" s="159"/>
      <c r="M1339" s="164"/>
      <c r="N1339" s="165"/>
      <c r="O1339" s="165"/>
      <c r="P1339" s="166">
        <f>P1340</f>
        <v>0</v>
      </c>
      <c r="Q1339" s="165"/>
      <c r="R1339" s="166">
        <f>R1340</f>
        <v>0</v>
      </c>
      <c r="S1339" s="165"/>
      <c r="T1339" s="167">
        <f>T1340</f>
        <v>0</v>
      </c>
      <c r="U1339" s="12"/>
      <c r="V1339" s="12"/>
      <c r="W1339" s="12"/>
      <c r="X1339" s="12"/>
      <c r="Y1339" s="12"/>
      <c r="Z1339" s="12"/>
      <c r="AA1339" s="12"/>
      <c r="AB1339" s="12"/>
      <c r="AC1339" s="12"/>
      <c r="AD1339" s="12"/>
      <c r="AE1339" s="12"/>
      <c r="AR1339" s="160" t="s">
        <v>101</v>
      </c>
      <c r="AT1339" s="168" t="s">
        <v>72</v>
      </c>
      <c r="AU1339" s="168" t="s">
        <v>80</v>
      </c>
      <c r="AY1339" s="160" t="s">
        <v>189</v>
      </c>
      <c r="BK1339" s="169">
        <f>BK1340</f>
        <v>0</v>
      </c>
    </row>
    <row r="1340" s="2" customFormat="1" ht="16.5" customHeight="1">
      <c r="A1340" s="38"/>
      <c r="B1340" s="172"/>
      <c r="C1340" s="173" t="s">
        <v>1229</v>
      </c>
      <c r="D1340" s="173" t="s">
        <v>191</v>
      </c>
      <c r="E1340" s="174" t="s">
        <v>2085</v>
      </c>
      <c r="F1340" s="175" t="s">
        <v>2086</v>
      </c>
      <c r="G1340" s="176" t="s">
        <v>312</v>
      </c>
      <c r="H1340" s="177">
        <v>1</v>
      </c>
      <c r="I1340" s="178"/>
      <c r="J1340" s="179">
        <f>ROUND(I1340*H1340,2)</f>
        <v>0</v>
      </c>
      <c r="K1340" s="180"/>
      <c r="L1340" s="39"/>
      <c r="M1340" s="231" t="s">
        <v>1</v>
      </c>
      <c r="N1340" s="232" t="s">
        <v>38</v>
      </c>
      <c r="O1340" s="233"/>
      <c r="P1340" s="234">
        <f>O1340*H1340</f>
        <v>0</v>
      </c>
      <c r="Q1340" s="234">
        <v>0</v>
      </c>
      <c r="R1340" s="234">
        <f>Q1340*H1340</f>
        <v>0</v>
      </c>
      <c r="S1340" s="234">
        <v>0</v>
      </c>
      <c r="T1340" s="235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185" t="s">
        <v>365</v>
      </c>
      <c r="AT1340" s="185" t="s">
        <v>191</v>
      </c>
      <c r="AU1340" s="185" t="s">
        <v>82</v>
      </c>
      <c r="AY1340" s="19" t="s">
        <v>189</v>
      </c>
      <c r="BE1340" s="186">
        <f>IF(N1340="základní",J1340,0)</f>
        <v>0</v>
      </c>
      <c r="BF1340" s="186">
        <f>IF(N1340="snížená",J1340,0)</f>
        <v>0</v>
      </c>
      <c r="BG1340" s="186">
        <f>IF(N1340="zákl. přenesená",J1340,0)</f>
        <v>0</v>
      </c>
      <c r="BH1340" s="186">
        <f>IF(N1340="sníž. přenesená",J1340,0)</f>
        <v>0</v>
      </c>
      <c r="BI1340" s="186">
        <f>IF(N1340="nulová",J1340,0)</f>
        <v>0</v>
      </c>
      <c r="BJ1340" s="19" t="s">
        <v>80</v>
      </c>
      <c r="BK1340" s="186">
        <f>ROUND(I1340*H1340,2)</f>
        <v>0</v>
      </c>
      <c r="BL1340" s="19" t="s">
        <v>365</v>
      </c>
      <c r="BM1340" s="185" t="s">
        <v>2087</v>
      </c>
    </row>
    <row r="1341" s="2" customFormat="1" ht="6.96" customHeight="1">
      <c r="A1341" s="38"/>
      <c r="B1341" s="60"/>
      <c r="C1341" s="61"/>
      <c r="D1341" s="61"/>
      <c r="E1341" s="61"/>
      <c r="F1341" s="61"/>
      <c r="G1341" s="61"/>
      <c r="H1341" s="61"/>
      <c r="I1341" s="61"/>
      <c r="J1341" s="61"/>
      <c r="K1341" s="61"/>
      <c r="L1341" s="39"/>
      <c r="M1341" s="38"/>
      <c r="O1341" s="38"/>
      <c r="P1341" s="38"/>
      <c r="Q1341" s="38"/>
      <c r="R1341" s="38"/>
      <c r="S1341" s="38"/>
      <c r="T1341" s="38"/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</row>
  </sheetData>
  <autoFilter ref="C144:K1340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3395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ROUND((SUM(BE125:BE285)),  2)</f>
        <v>0</v>
      </c>
      <c r="G33" s="38"/>
      <c r="H33" s="38"/>
      <c r="I33" s="128">
        <v>0.20999999999999999</v>
      </c>
      <c r="J33" s="127">
        <f>ROUND(((SUM(BE125:BE285))*I33),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ROUND((SUM(BF125:BF285)),  2)</f>
        <v>0</v>
      </c>
      <c r="G34" s="38"/>
      <c r="H34" s="38"/>
      <c r="I34" s="128">
        <v>0.12</v>
      </c>
      <c r="J34" s="127">
        <f>ROUND(((SUM(BF125:BF285))*I34),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ROUND((SUM(BG125:BG285)),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ROUND((SUM(BH125:BH285)),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ROUND((SUM(BI125:BI285)),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05.2 - D.1.3.2. KRAJIN...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3328</v>
      </c>
      <c r="E97" s="142"/>
      <c r="F97" s="142"/>
      <c r="G97" s="142"/>
      <c r="H97" s="142"/>
      <c r="I97" s="142"/>
      <c r="J97" s="143">
        <f>J126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3396</v>
      </c>
      <c r="E98" s="142"/>
      <c r="F98" s="142"/>
      <c r="G98" s="142"/>
      <c r="H98" s="142"/>
      <c r="I98" s="142"/>
      <c r="J98" s="143">
        <f>J129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3397</v>
      </c>
      <c r="E99" s="142"/>
      <c r="F99" s="142"/>
      <c r="G99" s="142"/>
      <c r="H99" s="142"/>
      <c r="I99" s="142"/>
      <c r="J99" s="143">
        <f>J169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3398</v>
      </c>
      <c r="E100" s="142"/>
      <c r="F100" s="142"/>
      <c r="G100" s="142"/>
      <c r="H100" s="142"/>
      <c r="I100" s="142"/>
      <c r="J100" s="143">
        <f>J185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3399</v>
      </c>
      <c r="E101" s="142"/>
      <c r="F101" s="142"/>
      <c r="G101" s="142"/>
      <c r="H101" s="142"/>
      <c r="I101" s="142"/>
      <c r="J101" s="143">
        <f>J230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0"/>
      <c r="C102" s="9"/>
      <c r="D102" s="141" t="s">
        <v>3400</v>
      </c>
      <c r="E102" s="142"/>
      <c r="F102" s="142"/>
      <c r="G102" s="142"/>
      <c r="H102" s="142"/>
      <c r="I102" s="142"/>
      <c r="J102" s="143">
        <f>J249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0"/>
      <c r="C103" s="9"/>
      <c r="D103" s="141" t="s">
        <v>3401</v>
      </c>
      <c r="E103" s="142"/>
      <c r="F103" s="142"/>
      <c r="G103" s="142"/>
      <c r="H103" s="142"/>
      <c r="I103" s="142"/>
      <c r="J103" s="143">
        <f>J251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0"/>
      <c r="C104" s="9"/>
      <c r="D104" s="141" t="s">
        <v>3330</v>
      </c>
      <c r="E104" s="142"/>
      <c r="F104" s="142"/>
      <c r="G104" s="142"/>
      <c r="H104" s="142"/>
      <c r="I104" s="142"/>
      <c r="J104" s="143">
        <f>J274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0"/>
      <c r="C105" s="9"/>
      <c r="D105" s="141" t="s">
        <v>3331</v>
      </c>
      <c r="E105" s="142"/>
      <c r="F105" s="142"/>
      <c r="G105" s="142"/>
      <c r="H105" s="142"/>
      <c r="I105" s="142"/>
      <c r="J105" s="143">
        <f>J276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174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1" t="str">
        <f>E7</f>
        <v>BODARCHITEKTI202401 - KODUS Kamenice - druhá etapa-16.3.25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138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SO 05.2 - D.1.3.2. KRAJIN...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F12</f>
        <v xml:space="preserve"> </v>
      </c>
      <c r="G119" s="38"/>
      <c r="H119" s="38"/>
      <c r="I119" s="32" t="s">
        <v>22</v>
      </c>
      <c r="J119" s="69" t="str">
        <f>IF(J12="","",J12)</f>
        <v>10. 3. 2025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38"/>
      <c r="E121" s="38"/>
      <c r="F121" s="27" t="str">
        <f>E15</f>
        <v xml:space="preserve"> </v>
      </c>
      <c r="G121" s="38"/>
      <c r="H121" s="38"/>
      <c r="I121" s="32" t="s">
        <v>29</v>
      </c>
      <c r="J121" s="36" t="str">
        <f>E21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38"/>
      <c r="E122" s="38"/>
      <c r="F122" s="27" t="str">
        <f>IF(E18="","",E18)</f>
        <v>Vyplň údaj</v>
      </c>
      <c r="G122" s="38"/>
      <c r="H122" s="38"/>
      <c r="I122" s="32" t="s">
        <v>31</v>
      </c>
      <c r="J122" s="36" t="str">
        <f>E24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8"/>
      <c r="B124" s="149"/>
      <c r="C124" s="150" t="s">
        <v>175</v>
      </c>
      <c r="D124" s="151" t="s">
        <v>58</v>
      </c>
      <c r="E124" s="151" t="s">
        <v>54</v>
      </c>
      <c r="F124" s="151" t="s">
        <v>55</v>
      </c>
      <c r="G124" s="151" t="s">
        <v>176</v>
      </c>
      <c r="H124" s="151" t="s">
        <v>177</v>
      </c>
      <c r="I124" s="151" t="s">
        <v>178</v>
      </c>
      <c r="J124" s="152" t="s">
        <v>142</v>
      </c>
      <c r="K124" s="153" t="s">
        <v>179</v>
      </c>
      <c r="L124" s="154"/>
      <c r="M124" s="86" t="s">
        <v>1</v>
      </c>
      <c r="N124" s="87" t="s">
        <v>37</v>
      </c>
      <c r="O124" s="87" t="s">
        <v>180</v>
      </c>
      <c r="P124" s="87" t="s">
        <v>181</v>
      </c>
      <c r="Q124" s="87" t="s">
        <v>182</v>
      </c>
      <c r="R124" s="87" t="s">
        <v>183</v>
      </c>
      <c r="S124" s="87" t="s">
        <v>184</v>
      </c>
      <c r="T124" s="88" t="s">
        <v>185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8"/>
      <c r="B125" s="39"/>
      <c r="C125" s="93" t="s">
        <v>186</v>
      </c>
      <c r="D125" s="38"/>
      <c r="E125" s="38"/>
      <c r="F125" s="38"/>
      <c r="G125" s="38"/>
      <c r="H125" s="38"/>
      <c r="I125" s="38"/>
      <c r="J125" s="155">
        <f>BK125</f>
        <v>0</v>
      </c>
      <c r="K125" s="38"/>
      <c r="L125" s="39"/>
      <c r="M125" s="89"/>
      <c r="N125" s="73"/>
      <c r="O125" s="90"/>
      <c r="P125" s="156">
        <f>P126+P129+P169+P185+P230+P249+P251+P274+P276</f>
        <v>0</v>
      </c>
      <c r="Q125" s="90"/>
      <c r="R125" s="156">
        <f>R126+R129+R169+R185+R230+R249+R251+R274+R276</f>
        <v>0</v>
      </c>
      <c r="S125" s="90"/>
      <c r="T125" s="157">
        <f>T126+T129+T169+T185+T230+T249+T251+T274+T276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72</v>
      </c>
      <c r="AU125" s="19" t="s">
        <v>144</v>
      </c>
      <c r="BK125" s="158">
        <f>BK126+BK129+BK169+BK185+BK230+BK249+BK251+BK274+BK276</f>
        <v>0</v>
      </c>
    </row>
    <row r="126" s="12" customFormat="1" ht="25.92" customHeight="1">
      <c r="A126" s="12"/>
      <c r="B126" s="159"/>
      <c r="C126" s="12"/>
      <c r="D126" s="160" t="s">
        <v>72</v>
      </c>
      <c r="E126" s="161" t="s">
        <v>3332</v>
      </c>
      <c r="F126" s="161" t="s">
        <v>3332</v>
      </c>
      <c r="G126" s="12"/>
      <c r="H126" s="12"/>
      <c r="I126" s="162"/>
      <c r="J126" s="163">
        <f>BK126</f>
        <v>0</v>
      </c>
      <c r="K126" s="12"/>
      <c r="L126" s="159"/>
      <c r="M126" s="164"/>
      <c r="N126" s="165"/>
      <c r="O126" s="165"/>
      <c r="P126" s="166">
        <f>SUM(P127:P128)</f>
        <v>0</v>
      </c>
      <c r="Q126" s="165"/>
      <c r="R126" s="166">
        <f>SUM(R127:R128)</f>
        <v>0</v>
      </c>
      <c r="S126" s="165"/>
      <c r="T126" s="167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80</v>
      </c>
      <c r="AT126" s="168" t="s">
        <v>72</v>
      </c>
      <c r="AU126" s="168" t="s">
        <v>73</v>
      </c>
      <c r="AY126" s="160" t="s">
        <v>189</v>
      </c>
      <c r="BK126" s="169">
        <f>SUM(BK127:BK128)</f>
        <v>0</v>
      </c>
    </row>
    <row r="127" s="2" customFormat="1" ht="16.5" customHeight="1">
      <c r="A127" s="38"/>
      <c r="B127" s="172"/>
      <c r="C127" s="173" t="s">
        <v>80</v>
      </c>
      <c r="D127" s="173" t="s">
        <v>191</v>
      </c>
      <c r="E127" s="174" t="s">
        <v>3333</v>
      </c>
      <c r="F127" s="175" t="s">
        <v>3402</v>
      </c>
      <c r="G127" s="176" t="s">
        <v>2980</v>
      </c>
      <c r="H127" s="177">
        <v>1</v>
      </c>
      <c r="I127" s="178"/>
      <c r="J127" s="179">
        <f>ROUND(I127*H127,2)</f>
        <v>0</v>
      </c>
      <c r="K127" s="180"/>
      <c r="L127" s="39"/>
      <c r="M127" s="181" t="s">
        <v>1</v>
      </c>
      <c r="N127" s="182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104</v>
      </c>
      <c r="AT127" s="185" t="s">
        <v>191</v>
      </c>
      <c r="AU127" s="185" t="s">
        <v>80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104</v>
      </c>
      <c r="BM127" s="185" t="s">
        <v>82</v>
      </c>
    </row>
    <row r="128" s="2" customFormat="1" ht="55.5" customHeight="1">
      <c r="A128" s="38"/>
      <c r="B128" s="172"/>
      <c r="C128" s="173" t="s">
        <v>82</v>
      </c>
      <c r="D128" s="173" t="s">
        <v>191</v>
      </c>
      <c r="E128" s="174" t="s">
        <v>3335</v>
      </c>
      <c r="F128" s="175" t="s">
        <v>3336</v>
      </c>
      <c r="G128" s="176" t="s">
        <v>2980</v>
      </c>
      <c r="H128" s="177">
        <v>1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104</v>
      </c>
      <c r="AT128" s="185" t="s">
        <v>191</v>
      </c>
      <c r="AU128" s="185" t="s">
        <v>80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104</v>
      </c>
      <c r="BM128" s="185" t="s">
        <v>104</v>
      </c>
    </row>
    <row r="129" s="12" customFormat="1" ht="25.92" customHeight="1">
      <c r="A129" s="12"/>
      <c r="B129" s="159"/>
      <c r="C129" s="12"/>
      <c r="D129" s="160" t="s">
        <v>72</v>
      </c>
      <c r="E129" s="161" t="s">
        <v>3403</v>
      </c>
      <c r="F129" s="161" t="s">
        <v>3403</v>
      </c>
      <c r="G129" s="12"/>
      <c r="H129" s="12"/>
      <c r="I129" s="162"/>
      <c r="J129" s="163">
        <f>BK129</f>
        <v>0</v>
      </c>
      <c r="K129" s="12"/>
      <c r="L129" s="159"/>
      <c r="M129" s="164"/>
      <c r="N129" s="165"/>
      <c r="O129" s="165"/>
      <c r="P129" s="166">
        <f>SUM(P130:P168)</f>
        <v>0</v>
      </c>
      <c r="Q129" s="165"/>
      <c r="R129" s="166">
        <f>SUM(R130:R168)</f>
        <v>0</v>
      </c>
      <c r="S129" s="165"/>
      <c r="T129" s="167">
        <f>SUM(T130:T168)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80</v>
      </c>
      <c r="AT129" s="168" t="s">
        <v>72</v>
      </c>
      <c r="AU129" s="168" t="s">
        <v>73</v>
      </c>
      <c r="AY129" s="160" t="s">
        <v>189</v>
      </c>
      <c r="BK129" s="169">
        <f>SUM(BK130:BK168)</f>
        <v>0</v>
      </c>
    </row>
    <row r="130" s="2" customFormat="1" ht="33" customHeight="1">
      <c r="A130" s="38"/>
      <c r="B130" s="172"/>
      <c r="C130" s="173" t="s">
        <v>101</v>
      </c>
      <c r="D130" s="173" t="s">
        <v>191</v>
      </c>
      <c r="E130" s="174" t="s">
        <v>3404</v>
      </c>
      <c r="F130" s="175" t="s">
        <v>3405</v>
      </c>
      <c r="G130" s="176" t="s">
        <v>3356</v>
      </c>
      <c r="H130" s="177">
        <v>13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104</v>
      </c>
      <c r="AT130" s="185" t="s">
        <v>191</v>
      </c>
      <c r="AU130" s="185" t="s">
        <v>80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104</v>
      </c>
      <c r="BM130" s="185" t="s">
        <v>110</v>
      </c>
    </row>
    <row r="131" s="2" customFormat="1" ht="37.8" customHeight="1">
      <c r="A131" s="38"/>
      <c r="B131" s="172"/>
      <c r="C131" s="173" t="s">
        <v>104</v>
      </c>
      <c r="D131" s="173" t="s">
        <v>191</v>
      </c>
      <c r="E131" s="174" t="s">
        <v>3406</v>
      </c>
      <c r="F131" s="175" t="s">
        <v>3407</v>
      </c>
      <c r="G131" s="176" t="s">
        <v>3356</v>
      </c>
      <c r="H131" s="177">
        <v>8.125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104</v>
      </c>
      <c r="AT131" s="185" t="s">
        <v>191</v>
      </c>
      <c r="AU131" s="185" t="s">
        <v>80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104</v>
      </c>
      <c r="BM131" s="185" t="s">
        <v>116</v>
      </c>
    </row>
    <row r="132" s="2" customFormat="1" ht="16.5" customHeight="1">
      <c r="A132" s="38"/>
      <c r="B132" s="172"/>
      <c r="C132" s="173" t="s">
        <v>107</v>
      </c>
      <c r="D132" s="173" t="s">
        <v>191</v>
      </c>
      <c r="E132" s="174" t="s">
        <v>3408</v>
      </c>
      <c r="F132" s="175" t="s">
        <v>3409</v>
      </c>
      <c r="G132" s="176" t="s">
        <v>3356</v>
      </c>
      <c r="H132" s="177">
        <v>8.125</v>
      </c>
      <c r="I132" s="178"/>
      <c r="J132" s="179">
        <f>ROUND(I132*H132,2)</f>
        <v>0</v>
      </c>
      <c r="K132" s="180"/>
      <c r="L132" s="39"/>
      <c r="M132" s="181" t="s">
        <v>1</v>
      </c>
      <c r="N132" s="182" t="s">
        <v>38</v>
      </c>
      <c r="O132" s="77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104</v>
      </c>
      <c r="AT132" s="185" t="s">
        <v>191</v>
      </c>
      <c r="AU132" s="185" t="s">
        <v>80</v>
      </c>
      <c r="AY132" s="19" t="s">
        <v>189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104</v>
      </c>
      <c r="BM132" s="185" t="s">
        <v>216</v>
      </c>
    </row>
    <row r="133" s="2" customFormat="1" ht="24.15" customHeight="1">
      <c r="A133" s="38"/>
      <c r="B133" s="172"/>
      <c r="C133" s="173" t="s">
        <v>110</v>
      </c>
      <c r="D133" s="173" t="s">
        <v>191</v>
      </c>
      <c r="E133" s="174" t="s">
        <v>3410</v>
      </c>
      <c r="F133" s="175" t="s">
        <v>3411</v>
      </c>
      <c r="G133" s="176" t="s">
        <v>3356</v>
      </c>
      <c r="H133" s="177">
        <v>8.125</v>
      </c>
      <c r="I133" s="178"/>
      <c r="J133" s="179">
        <f>ROUND(I133*H133,2)</f>
        <v>0</v>
      </c>
      <c r="K133" s="180"/>
      <c r="L133" s="39"/>
      <c r="M133" s="181" t="s">
        <v>1</v>
      </c>
      <c r="N133" s="182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104</v>
      </c>
      <c r="AT133" s="185" t="s">
        <v>191</v>
      </c>
      <c r="AU133" s="185" t="s">
        <v>80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104</v>
      </c>
      <c r="BM133" s="185" t="s">
        <v>8</v>
      </c>
    </row>
    <row r="134" s="2" customFormat="1" ht="37.8" customHeight="1">
      <c r="A134" s="38"/>
      <c r="B134" s="172"/>
      <c r="C134" s="173" t="s">
        <v>113</v>
      </c>
      <c r="D134" s="173" t="s">
        <v>191</v>
      </c>
      <c r="E134" s="174" t="s">
        <v>3412</v>
      </c>
      <c r="F134" s="175" t="s">
        <v>3413</v>
      </c>
      <c r="G134" s="176" t="s">
        <v>3356</v>
      </c>
      <c r="H134" s="177">
        <v>8.125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104</v>
      </c>
      <c r="AT134" s="185" t="s">
        <v>191</v>
      </c>
      <c r="AU134" s="185" t="s">
        <v>80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104</v>
      </c>
      <c r="BM134" s="185" t="s">
        <v>229</v>
      </c>
    </row>
    <row r="135" s="2" customFormat="1" ht="37.8" customHeight="1">
      <c r="A135" s="38"/>
      <c r="B135" s="172"/>
      <c r="C135" s="173" t="s">
        <v>116</v>
      </c>
      <c r="D135" s="173" t="s">
        <v>191</v>
      </c>
      <c r="E135" s="174" t="s">
        <v>3414</v>
      </c>
      <c r="F135" s="175" t="s">
        <v>3415</v>
      </c>
      <c r="G135" s="176" t="s">
        <v>3356</v>
      </c>
      <c r="H135" s="177">
        <v>81.25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104</v>
      </c>
      <c r="AT135" s="185" t="s">
        <v>191</v>
      </c>
      <c r="AU135" s="185" t="s">
        <v>80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104</v>
      </c>
      <c r="BM135" s="185" t="s">
        <v>233</v>
      </c>
    </row>
    <row r="136" s="2" customFormat="1" ht="33" customHeight="1">
      <c r="A136" s="38"/>
      <c r="B136" s="172"/>
      <c r="C136" s="173" t="s">
        <v>236</v>
      </c>
      <c r="D136" s="173" t="s">
        <v>191</v>
      </c>
      <c r="E136" s="174" t="s">
        <v>3416</v>
      </c>
      <c r="F136" s="175" t="s">
        <v>3417</v>
      </c>
      <c r="G136" s="176" t="s">
        <v>212</v>
      </c>
      <c r="H136" s="177">
        <v>13.081</v>
      </c>
      <c r="I136" s="178"/>
      <c r="J136" s="179">
        <f>ROUND(I136*H136,2)</f>
        <v>0</v>
      </c>
      <c r="K136" s="180"/>
      <c r="L136" s="39"/>
      <c r="M136" s="181" t="s">
        <v>1</v>
      </c>
      <c r="N136" s="182" t="s">
        <v>38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104</v>
      </c>
      <c r="AT136" s="185" t="s">
        <v>191</v>
      </c>
      <c r="AU136" s="185" t="s">
        <v>80</v>
      </c>
      <c r="AY136" s="19" t="s">
        <v>189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104</v>
      </c>
      <c r="BM136" s="185" t="s">
        <v>239</v>
      </c>
    </row>
    <row r="137" s="2" customFormat="1" ht="24.15" customHeight="1">
      <c r="A137" s="38"/>
      <c r="B137" s="172"/>
      <c r="C137" s="173" t="s">
        <v>216</v>
      </c>
      <c r="D137" s="173" t="s">
        <v>191</v>
      </c>
      <c r="E137" s="174" t="s">
        <v>3338</v>
      </c>
      <c r="F137" s="175" t="s">
        <v>3418</v>
      </c>
      <c r="G137" s="176" t="s">
        <v>2395</v>
      </c>
      <c r="H137" s="177">
        <v>13</v>
      </c>
      <c r="I137" s="178"/>
      <c r="J137" s="179">
        <f>ROUND(I137*H137,2)</f>
        <v>0</v>
      </c>
      <c r="K137" s="180"/>
      <c r="L137" s="39"/>
      <c r="M137" s="181" t="s">
        <v>1</v>
      </c>
      <c r="N137" s="182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104</v>
      </c>
      <c r="AT137" s="185" t="s">
        <v>191</v>
      </c>
      <c r="AU137" s="185" t="s">
        <v>80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104</v>
      </c>
      <c r="BM137" s="185" t="s">
        <v>248</v>
      </c>
    </row>
    <row r="138" s="2" customFormat="1" ht="21.75" customHeight="1">
      <c r="A138" s="38"/>
      <c r="B138" s="172"/>
      <c r="C138" s="173" t="s">
        <v>251</v>
      </c>
      <c r="D138" s="173" t="s">
        <v>191</v>
      </c>
      <c r="E138" s="174" t="s">
        <v>3419</v>
      </c>
      <c r="F138" s="175" t="s">
        <v>3420</v>
      </c>
      <c r="G138" s="176" t="s">
        <v>3356</v>
      </c>
      <c r="H138" s="177">
        <v>1.95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104</v>
      </c>
      <c r="AT138" s="185" t="s">
        <v>191</v>
      </c>
      <c r="AU138" s="185" t="s">
        <v>80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104</v>
      </c>
      <c r="BM138" s="185" t="s">
        <v>254</v>
      </c>
    </row>
    <row r="139" s="2" customFormat="1" ht="24.15" customHeight="1">
      <c r="A139" s="38"/>
      <c r="B139" s="172"/>
      <c r="C139" s="173" t="s">
        <v>8</v>
      </c>
      <c r="D139" s="173" t="s">
        <v>191</v>
      </c>
      <c r="E139" s="174" t="s">
        <v>3421</v>
      </c>
      <c r="F139" s="175" t="s">
        <v>3422</v>
      </c>
      <c r="G139" s="176" t="s">
        <v>3356</v>
      </c>
      <c r="H139" s="177">
        <v>39</v>
      </c>
      <c r="I139" s="178"/>
      <c r="J139" s="179">
        <f>ROUND(I139*H139,2)</f>
        <v>0</v>
      </c>
      <c r="K139" s="180"/>
      <c r="L139" s="39"/>
      <c r="M139" s="181" t="s">
        <v>1</v>
      </c>
      <c r="N139" s="182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104</v>
      </c>
      <c r="AT139" s="185" t="s">
        <v>191</v>
      </c>
      <c r="AU139" s="185" t="s">
        <v>80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104</v>
      </c>
      <c r="BM139" s="185" t="s">
        <v>257</v>
      </c>
    </row>
    <row r="140" s="2" customFormat="1" ht="24.15" customHeight="1">
      <c r="A140" s="38"/>
      <c r="B140" s="172"/>
      <c r="C140" s="173" t="s">
        <v>262</v>
      </c>
      <c r="D140" s="173" t="s">
        <v>191</v>
      </c>
      <c r="E140" s="174" t="s">
        <v>3423</v>
      </c>
      <c r="F140" s="175" t="s">
        <v>3424</v>
      </c>
      <c r="G140" s="176" t="s">
        <v>2395</v>
      </c>
      <c r="H140" s="177">
        <v>13</v>
      </c>
      <c r="I140" s="178"/>
      <c r="J140" s="179">
        <f>ROUND(I140*H140,2)</f>
        <v>0</v>
      </c>
      <c r="K140" s="180"/>
      <c r="L140" s="39"/>
      <c r="M140" s="181" t="s">
        <v>1</v>
      </c>
      <c r="N140" s="182" t="s">
        <v>38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104</v>
      </c>
      <c r="AT140" s="185" t="s">
        <v>191</v>
      </c>
      <c r="AU140" s="185" t="s">
        <v>80</v>
      </c>
      <c r="AY140" s="19" t="s">
        <v>189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80</v>
      </c>
      <c r="BK140" s="186">
        <f>ROUND(I140*H140,2)</f>
        <v>0</v>
      </c>
      <c r="BL140" s="19" t="s">
        <v>104</v>
      </c>
      <c r="BM140" s="185" t="s">
        <v>265</v>
      </c>
    </row>
    <row r="141" s="2" customFormat="1" ht="37.8" customHeight="1">
      <c r="A141" s="38"/>
      <c r="B141" s="172"/>
      <c r="C141" s="173" t="s">
        <v>229</v>
      </c>
      <c r="D141" s="173" t="s">
        <v>191</v>
      </c>
      <c r="E141" s="174" t="s">
        <v>3342</v>
      </c>
      <c r="F141" s="175" t="s">
        <v>3425</v>
      </c>
      <c r="G141" s="176" t="s">
        <v>3356</v>
      </c>
      <c r="H141" s="177">
        <v>7.6699999999999999</v>
      </c>
      <c r="I141" s="178"/>
      <c r="J141" s="179">
        <f>ROUND(I141*H141,2)</f>
        <v>0</v>
      </c>
      <c r="K141" s="180"/>
      <c r="L141" s="39"/>
      <c r="M141" s="181" t="s">
        <v>1</v>
      </c>
      <c r="N141" s="182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104</v>
      </c>
      <c r="AT141" s="185" t="s">
        <v>191</v>
      </c>
      <c r="AU141" s="185" t="s">
        <v>80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104</v>
      </c>
      <c r="BM141" s="185" t="s">
        <v>272</v>
      </c>
    </row>
    <row r="142" s="2" customFormat="1" ht="44.25" customHeight="1">
      <c r="A142" s="38"/>
      <c r="B142" s="172"/>
      <c r="C142" s="173" t="s">
        <v>275</v>
      </c>
      <c r="D142" s="173" t="s">
        <v>191</v>
      </c>
      <c r="E142" s="174" t="s">
        <v>3344</v>
      </c>
      <c r="F142" s="175" t="s">
        <v>3426</v>
      </c>
      <c r="G142" s="176" t="s">
        <v>2775</v>
      </c>
      <c r="H142" s="177">
        <v>15.5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104</v>
      </c>
      <c r="AT142" s="185" t="s">
        <v>191</v>
      </c>
      <c r="AU142" s="185" t="s">
        <v>80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104</v>
      </c>
      <c r="BM142" s="185" t="s">
        <v>278</v>
      </c>
    </row>
    <row r="143" s="2" customFormat="1" ht="55.5" customHeight="1">
      <c r="A143" s="38"/>
      <c r="B143" s="172"/>
      <c r="C143" s="173" t="s">
        <v>233</v>
      </c>
      <c r="D143" s="173" t="s">
        <v>191</v>
      </c>
      <c r="E143" s="174" t="s">
        <v>3348</v>
      </c>
      <c r="F143" s="175" t="s">
        <v>3427</v>
      </c>
      <c r="G143" s="176" t="s">
        <v>2775</v>
      </c>
      <c r="H143" s="177">
        <v>15.5</v>
      </c>
      <c r="I143" s="178"/>
      <c r="J143" s="179">
        <f>ROUND(I143*H143,2)</f>
        <v>0</v>
      </c>
      <c r="K143" s="180"/>
      <c r="L143" s="39"/>
      <c r="M143" s="181" t="s">
        <v>1</v>
      </c>
      <c r="N143" s="182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104</v>
      </c>
      <c r="AT143" s="185" t="s">
        <v>191</v>
      </c>
      <c r="AU143" s="185" t="s">
        <v>80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104</v>
      </c>
      <c r="BM143" s="185" t="s">
        <v>281</v>
      </c>
    </row>
    <row r="144" s="2" customFormat="1" ht="24.15" customHeight="1">
      <c r="A144" s="38"/>
      <c r="B144" s="172"/>
      <c r="C144" s="173" t="s">
        <v>285</v>
      </c>
      <c r="D144" s="173" t="s">
        <v>191</v>
      </c>
      <c r="E144" s="174" t="s">
        <v>3428</v>
      </c>
      <c r="F144" s="175" t="s">
        <v>3429</v>
      </c>
      <c r="G144" s="176" t="s">
        <v>2395</v>
      </c>
      <c r="H144" s="177">
        <v>5</v>
      </c>
      <c r="I144" s="178"/>
      <c r="J144" s="179">
        <f>ROUND(I144*H144,2)</f>
        <v>0</v>
      </c>
      <c r="K144" s="180"/>
      <c r="L144" s="39"/>
      <c r="M144" s="181" t="s">
        <v>1</v>
      </c>
      <c r="N144" s="182" t="s">
        <v>38</v>
      </c>
      <c r="O144" s="77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5" t="s">
        <v>104</v>
      </c>
      <c r="AT144" s="185" t="s">
        <v>191</v>
      </c>
      <c r="AU144" s="185" t="s">
        <v>80</v>
      </c>
      <c r="AY144" s="19" t="s">
        <v>189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9" t="s">
        <v>80</v>
      </c>
      <c r="BK144" s="186">
        <f>ROUND(I144*H144,2)</f>
        <v>0</v>
      </c>
      <c r="BL144" s="19" t="s">
        <v>104</v>
      </c>
      <c r="BM144" s="185" t="s">
        <v>288</v>
      </c>
    </row>
    <row r="145" s="2" customFormat="1" ht="24.15" customHeight="1">
      <c r="A145" s="38"/>
      <c r="B145" s="172"/>
      <c r="C145" s="173" t="s">
        <v>239</v>
      </c>
      <c r="D145" s="173" t="s">
        <v>191</v>
      </c>
      <c r="E145" s="174" t="s">
        <v>3352</v>
      </c>
      <c r="F145" s="175" t="s">
        <v>3430</v>
      </c>
      <c r="G145" s="176" t="s">
        <v>2395</v>
      </c>
      <c r="H145" s="177">
        <v>15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104</v>
      </c>
      <c r="AT145" s="185" t="s">
        <v>191</v>
      </c>
      <c r="AU145" s="185" t="s">
        <v>80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104</v>
      </c>
      <c r="BM145" s="185" t="s">
        <v>292</v>
      </c>
    </row>
    <row r="146" s="2" customFormat="1" ht="16.5" customHeight="1">
      <c r="A146" s="38"/>
      <c r="B146" s="172"/>
      <c r="C146" s="173" t="s">
        <v>293</v>
      </c>
      <c r="D146" s="173" t="s">
        <v>191</v>
      </c>
      <c r="E146" s="174" t="s">
        <v>3354</v>
      </c>
      <c r="F146" s="175" t="s">
        <v>3431</v>
      </c>
      <c r="G146" s="176" t="s">
        <v>2395</v>
      </c>
      <c r="H146" s="177">
        <v>15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104</v>
      </c>
      <c r="AT146" s="185" t="s">
        <v>191</v>
      </c>
      <c r="AU146" s="185" t="s">
        <v>80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104</v>
      </c>
      <c r="BM146" s="185" t="s">
        <v>296</v>
      </c>
    </row>
    <row r="147" s="2" customFormat="1" ht="49.05" customHeight="1">
      <c r="A147" s="38"/>
      <c r="B147" s="172"/>
      <c r="C147" s="173" t="s">
        <v>248</v>
      </c>
      <c r="D147" s="173" t="s">
        <v>191</v>
      </c>
      <c r="E147" s="174" t="s">
        <v>3361</v>
      </c>
      <c r="F147" s="175" t="s">
        <v>3432</v>
      </c>
      <c r="G147" s="176" t="s">
        <v>2395</v>
      </c>
      <c r="H147" s="177">
        <v>60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104</v>
      </c>
      <c r="AT147" s="185" t="s">
        <v>191</v>
      </c>
      <c r="AU147" s="185" t="s">
        <v>80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104</v>
      </c>
      <c r="BM147" s="185" t="s">
        <v>300</v>
      </c>
    </row>
    <row r="148" s="2" customFormat="1" ht="24.15" customHeight="1">
      <c r="A148" s="38"/>
      <c r="B148" s="172"/>
      <c r="C148" s="173" t="s">
        <v>7</v>
      </c>
      <c r="D148" s="173" t="s">
        <v>191</v>
      </c>
      <c r="E148" s="174" t="s">
        <v>3433</v>
      </c>
      <c r="F148" s="175" t="s">
        <v>3434</v>
      </c>
      <c r="G148" s="176" t="s">
        <v>3435</v>
      </c>
      <c r="H148" s="177">
        <v>4.7999999999999998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104</v>
      </c>
      <c r="AT148" s="185" t="s">
        <v>191</v>
      </c>
      <c r="AU148" s="185" t="s">
        <v>80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104</v>
      </c>
      <c r="BM148" s="185" t="s">
        <v>303</v>
      </c>
    </row>
    <row r="149" s="2" customFormat="1" ht="21.75" customHeight="1">
      <c r="A149" s="38"/>
      <c r="B149" s="172"/>
      <c r="C149" s="173" t="s">
        <v>254</v>
      </c>
      <c r="D149" s="173" t="s">
        <v>191</v>
      </c>
      <c r="E149" s="174" t="s">
        <v>3363</v>
      </c>
      <c r="F149" s="175" t="s">
        <v>3436</v>
      </c>
      <c r="G149" s="176" t="s">
        <v>3435</v>
      </c>
      <c r="H149" s="177">
        <v>4.7999999999999998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104</v>
      </c>
      <c r="AT149" s="185" t="s">
        <v>191</v>
      </c>
      <c r="AU149" s="185" t="s">
        <v>80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104</v>
      </c>
      <c r="BM149" s="185" t="s">
        <v>308</v>
      </c>
    </row>
    <row r="150" s="2" customFormat="1" ht="24.15" customHeight="1">
      <c r="A150" s="38"/>
      <c r="B150" s="172"/>
      <c r="C150" s="173" t="s">
        <v>309</v>
      </c>
      <c r="D150" s="173" t="s">
        <v>191</v>
      </c>
      <c r="E150" s="174" t="s">
        <v>3437</v>
      </c>
      <c r="F150" s="175" t="s">
        <v>3429</v>
      </c>
      <c r="G150" s="176" t="s">
        <v>2395</v>
      </c>
      <c r="H150" s="177">
        <v>8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104</v>
      </c>
      <c r="AT150" s="185" t="s">
        <v>191</v>
      </c>
      <c r="AU150" s="185" t="s">
        <v>80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104</v>
      </c>
      <c r="BM150" s="185" t="s">
        <v>313</v>
      </c>
    </row>
    <row r="151" s="2" customFormat="1" ht="24.15" customHeight="1">
      <c r="A151" s="38"/>
      <c r="B151" s="172"/>
      <c r="C151" s="173" t="s">
        <v>257</v>
      </c>
      <c r="D151" s="173" t="s">
        <v>191</v>
      </c>
      <c r="E151" s="174" t="s">
        <v>3365</v>
      </c>
      <c r="F151" s="175" t="s">
        <v>3438</v>
      </c>
      <c r="G151" s="176" t="s">
        <v>2395</v>
      </c>
      <c r="H151" s="177">
        <v>24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104</v>
      </c>
      <c r="AT151" s="185" t="s">
        <v>191</v>
      </c>
      <c r="AU151" s="185" t="s">
        <v>80</v>
      </c>
      <c r="AY151" s="19" t="s">
        <v>189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104</v>
      </c>
      <c r="BM151" s="185" t="s">
        <v>316</v>
      </c>
    </row>
    <row r="152" s="2" customFormat="1" ht="16.5" customHeight="1">
      <c r="A152" s="38"/>
      <c r="B152" s="172"/>
      <c r="C152" s="173" t="s">
        <v>318</v>
      </c>
      <c r="D152" s="173" t="s">
        <v>191</v>
      </c>
      <c r="E152" s="174" t="s">
        <v>3354</v>
      </c>
      <c r="F152" s="175" t="s">
        <v>3431</v>
      </c>
      <c r="G152" s="176" t="s">
        <v>2395</v>
      </c>
      <c r="H152" s="177">
        <v>24</v>
      </c>
      <c r="I152" s="178"/>
      <c r="J152" s="179">
        <f>ROUND(I152*H152,2)</f>
        <v>0</v>
      </c>
      <c r="K152" s="180"/>
      <c r="L152" s="39"/>
      <c r="M152" s="181" t="s">
        <v>1</v>
      </c>
      <c r="N152" s="182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104</v>
      </c>
      <c r="AT152" s="185" t="s">
        <v>191</v>
      </c>
      <c r="AU152" s="185" t="s">
        <v>80</v>
      </c>
      <c r="AY152" s="19" t="s">
        <v>189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104</v>
      </c>
      <c r="BM152" s="185" t="s">
        <v>321</v>
      </c>
    </row>
    <row r="153" s="2" customFormat="1" ht="44.25" customHeight="1">
      <c r="A153" s="38"/>
      <c r="B153" s="172"/>
      <c r="C153" s="173" t="s">
        <v>265</v>
      </c>
      <c r="D153" s="173" t="s">
        <v>191</v>
      </c>
      <c r="E153" s="174" t="s">
        <v>3367</v>
      </c>
      <c r="F153" s="175" t="s">
        <v>3439</v>
      </c>
      <c r="G153" s="176" t="s">
        <v>2395</v>
      </c>
      <c r="H153" s="177">
        <v>72</v>
      </c>
      <c r="I153" s="178"/>
      <c r="J153" s="179">
        <f>ROUND(I153*H153,2)</f>
        <v>0</v>
      </c>
      <c r="K153" s="180"/>
      <c r="L153" s="39"/>
      <c r="M153" s="181" t="s">
        <v>1</v>
      </c>
      <c r="N153" s="182" t="s">
        <v>38</v>
      </c>
      <c r="O153" s="77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104</v>
      </c>
      <c r="AT153" s="185" t="s">
        <v>191</v>
      </c>
      <c r="AU153" s="185" t="s">
        <v>80</v>
      </c>
      <c r="AY153" s="19" t="s">
        <v>189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80</v>
      </c>
      <c r="BK153" s="186">
        <f>ROUND(I153*H153,2)</f>
        <v>0</v>
      </c>
      <c r="BL153" s="19" t="s">
        <v>104</v>
      </c>
      <c r="BM153" s="185" t="s">
        <v>326</v>
      </c>
    </row>
    <row r="154" s="2" customFormat="1" ht="24.15" customHeight="1">
      <c r="A154" s="38"/>
      <c r="B154" s="172"/>
      <c r="C154" s="173" t="s">
        <v>333</v>
      </c>
      <c r="D154" s="173" t="s">
        <v>191</v>
      </c>
      <c r="E154" s="174" t="s">
        <v>3440</v>
      </c>
      <c r="F154" s="175" t="s">
        <v>3441</v>
      </c>
      <c r="G154" s="176" t="s">
        <v>3435</v>
      </c>
      <c r="H154" s="177">
        <v>9</v>
      </c>
      <c r="I154" s="178"/>
      <c r="J154" s="179">
        <f>ROUND(I154*H154,2)</f>
        <v>0</v>
      </c>
      <c r="K154" s="180"/>
      <c r="L154" s="39"/>
      <c r="M154" s="181" t="s">
        <v>1</v>
      </c>
      <c r="N154" s="182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104</v>
      </c>
      <c r="AT154" s="185" t="s">
        <v>191</v>
      </c>
      <c r="AU154" s="185" t="s">
        <v>80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104</v>
      </c>
      <c r="BM154" s="185" t="s">
        <v>336</v>
      </c>
    </row>
    <row r="155" s="2" customFormat="1" ht="16.5" customHeight="1">
      <c r="A155" s="38"/>
      <c r="B155" s="172"/>
      <c r="C155" s="173" t="s">
        <v>272</v>
      </c>
      <c r="D155" s="173" t="s">
        <v>191</v>
      </c>
      <c r="E155" s="174" t="s">
        <v>3369</v>
      </c>
      <c r="F155" s="175" t="s">
        <v>3442</v>
      </c>
      <c r="G155" s="176" t="s">
        <v>3435</v>
      </c>
      <c r="H155" s="177">
        <v>9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104</v>
      </c>
      <c r="AT155" s="185" t="s">
        <v>191</v>
      </c>
      <c r="AU155" s="185" t="s">
        <v>80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104</v>
      </c>
      <c r="BM155" s="185" t="s">
        <v>345</v>
      </c>
    </row>
    <row r="156" s="2" customFormat="1" ht="24.15" customHeight="1">
      <c r="A156" s="38"/>
      <c r="B156" s="172"/>
      <c r="C156" s="173" t="s">
        <v>347</v>
      </c>
      <c r="D156" s="173" t="s">
        <v>191</v>
      </c>
      <c r="E156" s="174" t="s">
        <v>3373</v>
      </c>
      <c r="F156" s="175" t="s">
        <v>3443</v>
      </c>
      <c r="G156" s="176" t="s">
        <v>2395</v>
      </c>
      <c r="H156" s="177">
        <v>11</v>
      </c>
      <c r="I156" s="178"/>
      <c r="J156" s="179">
        <f>ROUND(I156*H156,2)</f>
        <v>0</v>
      </c>
      <c r="K156" s="180"/>
      <c r="L156" s="39"/>
      <c r="M156" s="181" t="s">
        <v>1</v>
      </c>
      <c r="N156" s="182" t="s">
        <v>38</v>
      </c>
      <c r="O156" s="77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104</v>
      </c>
      <c r="AT156" s="185" t="s">
        <v>191</v>
      </c>
      <c r="AU156" s="185" t="s">
        <v>80</v>
      </c>
      <c r="AY156" s="19" t="s">
        <v>189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80</v>
      </c>
      <c r="BK156" s="186">
        <f>ROUND(I156*H156,2)</f>
        <v>0</v>
      </c>
      <c r="BL156" s="19" t="s">
        <v>104</v>
      </c>
      <c r="BM156" s="185" t="s">
        <v>350</v>
      </c>
    </row>
    <row r="157" s="2" customFormat="1" ht="24.15" customHeight="1">
      <c r="A157" s="38"/>
      <c r="B157" s="172"/>
      <c r="C157" s="173" t="s">
        <v>278</v>
      </c>
      <c r="D157" s="173" t="s">
        <v>191</v>
      </c>
      <c r="E157" s="174" t="s">
        <v>3389</v>
      </c>
      <c r="F157" s="175" t="s">
        <v>3444</v>
      </c>
      <c r="G157" s="176" t="s">
        <v>2395</v>
      </c>
      <c r="H157" s="177">
        <v>11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104</v>
      </c>
      <c r="AT157" s="185" t="s">
        <v>191</v>
      </c>
      <c r="AU157" s="185" t="s">
        <v>80</v>
      </c>
      <c r="AY157" s="19" t="s">
        <v>189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104</v>
      </c>
      <c r="BM157" s="185" t="s">
        <v>354</v>
      </c>
    </row>
    <row r="158" s="2" customFormat="1" ht="24.15" customHeight="1">
      <c r="A158" s="38"/>
      <c r="B158" s="172"/>
      <c r="C158" s="173" t="s">
        <v>355</v>
      </c>
      <c r="D158" s="173" t="s">
        <v>191</v>
      </c>
      <c r="E158" s="174" t="s">
        <v>3445</v>
      </c>
      <c r="F158" s="175" t="s">
        <v>3446</v>
      </c>
      <c r="G158" s="176" t="s">
        <v>2395</v>
      </c>
      <c r="H158" s="177">
        <v>11</v>
      </c>
      <c r="I158" s="178"/>
      <c r="J158" s="179">
        <f>ROUND(I158*H158,2)</f>
        <v>0</v>
      </c>
      <c r="K158" s="180"/>
      <c r="L158" s="39"/>
      <c r="M158" s="181" t="s">
        <v>1</v>
      </c>
      <c r="N158" s="182" t="s">
        <v>38</v>
      </c>
      <c r="O158" s="77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5" t="s">
        <v>104</v>
      </c>
      <c r="AT158" s="185" t="s">
        <v>191</v>
      </c>
      <c r="AU158" s="185" t="s">
        <v>80</v>
      </c>
      <c r="AY158" s="19" t="s">
        <v>189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9" t="s">
        <v>80</v>
      </c>
      <c r="BK158" s="186">
        <f>ROUND(I158*H158,2)</f>
        <v>0</v>
      </c>
      <c r="BL158" s="19" t="s">
        <v>104</v>
      </c>
      <c r="BM158" s="185" t="s">
        <v>358</v>
      </c>
    </row>
    <row r="159" s="2" customFormat="1" ht="21.75" customHeight="1">
      <c r="A159" s="38"/>
      <c r="B159" s="172"/>
      <c r="C159" s="173" t="s">
        <v>281</v>
      </c>
      <c r="D159" s="173" t="s">
        <v>191</v>
      </c>
      <c r="E159" s="174" t="s">
        <v>3447</v>
      </c>
      <c r="F159" s="175" t="s">
        <v>3448</v>
      </c>
      <c r="G159" s="176" t="s">
        <v>3356</v>
      </c>
      <c r="H159" s="177">
        <v>3.2000000000000002</v>
      </c>
      <c r="I159" s="178"/>
      <c r="J159" s="179">
        <f>ROUND(I159*H159,2)</f>
        <v>0</v>
      </c>
      <c r="K159" s="180"/>
      <c r="L159" s="39"/>
      <c r="M159" s="181" t="s">
        <v>1</v>
      </c>
      <c r="N159" s="182" t="s">
        <v>38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104</v>
      </c>
      <c r="AT159" s="185" t="s">
        <v>191</v>
      </c>
      <c r="AU159" s="185" t="s">
        <v>80</v>
      </c>
      <c r="AY159" s="19" t="s">
        <v>189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80</v>
      </c>
      <c r="BK159" s="186">
        <f>ROUND(I159*H159,2)</f>
        <v>0</v>
      </c>
      <c r="BL159" s="19" t="s">
        <v>104</v>
      </c>
      <c r="BM159" s="185" t="s">
        <v>365</v>
      </c>
    </row>
    <row r="160" s="2" customFormat="1" ht="24.15" customHeight="1">
      <c r="A160" s="38"/>
      <c r="B160" s="172"/>
      <c r="C160" s="173" t="s">
        <v>367</v>
      </c>
      <c r="D160" s="173" t="s">
        <v>191</v>
      </c>
      <c r="E160" s="174" t="s">
        <v>3449</v>
      </c>
      <c r="F160" s="175" t="s">
        <v>3450</v>
      </c>
      <c r="G160" s="176" t="s">
        <v>2395</v>
      </c>
      <c r="H160" s="177">
        <v>13</v>
      </c>
      <c r="I160" s="178"/>
      <c r="J160" s="179">
        <f>ROUND(I160*H160,2)</f>
        <v>0</v>
      </c>
      <c r="K160" s="180"/>
      <c r="L160" s="39"/>
      <c r="M160" s="181" t="s">
        <v>1</v>
      </c>
      <c r="N160" s="182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104</v>
      </c>
      <c r="AT160" s="185" t="s">
        <v>191</v>
      </c>
      <c r="AU160" s="185" t="s">
        <v>80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104</v>
      </c>
      <c r="BM160" s="185" t="s">
        <v>370</v>
      </c>
    </row>
    <row r="161" s="2" customFormat="1" ht="21.75" customHeight="1">
      <c r="A161" s="38"/>
      <c r="B161" s="172"/>
      <c r="C161" s="173" t="s">
        <v>288</v>
      </c>
      <c r="D161" s="173" t="s">
        <v>191</v>
      </c>
      <c r="E161" s="174" t="s">
        <v>3419</v>
      </c>
      <c r="F161" s="175" t="s">
        <v>3420</v>
      </c>
      <c r="G161" s="176" t="s">
        <v>3356</v>
      </c>
      <c r="H161" s="177">
        <v>1.95</v>
      </c>
      <c r="I161" s="178"/>
      <c r="J161" s="179">
        <f>ROUND(I161*H161,2)</f>
        <v>0</v>
      </c>
      <c r="K161" s="180"/>
      <c r="L161" s="39"/>
      <c r="M161" s="181" t="s">
        <v>1</v>
      </c>
      <c r="N161" s="182" t="s">
        <v>38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104</v>
      </c>
      <c r="AT161" s="185" t="s">
        <v>191</v>
      </c>
      <c r="AU161" s="185" t="s">
        <v>80</v>
      </c>
      <c r="AY161" s="19" t="s">
        <v>189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80</v>
      </c>
      <c r="BK161" s="186">
        <f>ROUND(I161*H161,2)</f>
        <v>0</v>
      </c>
      <c r="BL161" s="19" t="s">
        <v>104</v>
      </c>
      <c r="BM161" s="185" t="s">
        <v>373</v>
      </c>
    </row>
    <row r="162" s="2" customFormat="1" ht="24.15" customHeight="1">
      <c r="A162" s="38"/>
      <c r="B162" s="172"/>
      <c r="C162" s="173" t="s">
        <v>374</v>
      </c>
      <c r="D162" s="173" t="s">
        <v>191</v>
      </c>
      <c r="E162" s="174" t="s">
        <v>3421</v>
      </c>
      <c r="F162" s="175" t="s">
        <v>3422</v>
      </c>
      <c r="G162" s="176" t="s">
        <v>3356</v>
      </c>
      <c r="H162" s="177">
        <v>39</v>
      </c>
      <c r="I162" s="178"/>
      <c r="J162" s="179">
        <f>ROUND(I162*H162,2)</f>
        <v>0</v>
      </c>
      <c r="K162" s="180"/>
      <c r="L162" s="39"/>
      <c r="M162" s="181" t="s">
        <v>1</v>
      </c>
      <c r="N162" s="182" t="s">
        <v>38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104</v>
      </c>
      <c r="AT162" s="185" t="s">
        <v>191</v>
      </c>
      <c r="AU162" s="185" t="s">
        <v>80</v>
      </c>
      <c r="AY162" s="19" t="s">
        <v>189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104</v>
      </c>
      <c r="BM162" s="185" t="s">
        <v>377</v>
      </c>
    </row>
    <row r="163" s="2" customFormat="1" ht="24.15" customHeight="1">
      <c r="A163" s="38"/>
      <c r="B163" s="172"/>
      <c r="C163" s="173" t="s">
        <v>292</v>
      </c>
      <c r="D163" s="173" t="s">
        <v>191</v>
      </c>
      <c r="E163" s="174" t="s">
        <v>3451</v>
      </c>
      <c r="F163" s="175" t="s">
        <v>3452</v>
      </c>
      <c r="G163" s="176" t="s">
        <v>2395</v>
      </c>
      <c r="H163" s="177">
        <v>13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38</v>
      </c>
      <c r="O163" s="77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104</v>
      </c>
      <c r="AT163" s="185" t="s">
        <v>191</v>
      </c>
      <c r="AU163" s="185" t="s">
        <v>80</v>
      </c>
      <c r="AY163" s="19" t="s">
        <v>189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80</v>
      </c>
      <c r="BK163" s="186">
        <f>ROUND(I163*H163,2)</f>
        <v>0</v>
      </c>
      <c r="BL163" s="19" t="s">
        <v>104</v>
      </c>
      <c r="BM163" s="185" t="s">
        <v>381</v>
      </c>
    </row>
    <row r="164" s="2" customFormat="1" ht="24.15" customHeight="1">
      <c r="A164" s="38"/>
      <c r="B164" s="172"/>
      <c r="C164" s="173" t="s">
        <v>385</v>
      </c>
      <c r="D164" s="173" t="s">
        <v>191</v>
      </c>
      <c r="E164" s="174" t="s">
        <v>3453</v>
      </c>
      <c r="F164" s="175" t="s">
        <v>3454</v>
      </c>
      <c r="G164" s="176" t="s">
        <v>2395</v>
      </c>
      <c r="H164" s="177">
        <v>2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38</v>
      </c>
      <c r="O164" s="77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104</v>
      </c>
      <c r="AT164" s="185" t="s">
        <v>191</v>
      </c>
      <c r="AU164" s="185" t="s">
        <v>80</v>
      </c>
      <c r="AY164" s="19" t="s">
        <v>189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80</v>
      </c>
      <c r="BK164" s="186">
        <f>ROUND(I164*H164,2)</f>
        <v>0</v>
      </c>
      <c r="BL164" s="19" t="s">
        <v>104</v>
      </c>
      <c r="BM164" s="185" t="s">
        <v>388</v>
      </c>
    </row>
    <row r="165" s="2" customFormat="1" ht="24.15" customHeight="1">
      <c r="A165" s="38"/>
      <c r="B165" s="172"/>
      <c r="C165" s="173" t="s">
        <v>296</v>
      </c>
      <c r="D165" s="173" t="s">
        <v>191</v>
      </c>
      <c r="E165" s="174" t="s">
        <v>3455</v>
      </c>
      <c r="F165" s="175" t="s">
        <v>3456</v>
      </c>
      <c r="G165" s="176" t="s">
        <v>2395</v>
      </c>
      <c r="H165" s="177">
        <v>3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38</v>
      </c>
      <c r="O165" s="77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104</v>
      </c>
      <c r="AT165" s="185" t="s">
        <v>191</v>
      </c>
      <c r="AU165" s="185" t="s">
        <v>80</v>
      </c>
      <c r="AY165" s="19" t="s">
        <v>189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80</v>
      </c>
      <c r="BK165" s="186">
        <f>ROUND(I165*H165,2)</f>
        <v>0</v>
      </c>
      <c r="BL165" s="19" t="s">
        <v>104</v>
      </c>
      <c r="BM165" s="185" t="s">
        <v>391</v>
      </c>
    </row>
    <row r="166" s="2" customFormat="1" ht="24.15" customHeight="1">
      <c r="A166" s="38"/>
      <c r="B166" s="172"/>
      <c r="C166" s="173" t="s">
        <v>395</v>
      </c>
      <c r="D166" s="173" t="s">
        <v>191</v>
      </c>
      <c r="E166" s="174" t="s">
        <v>3457</v>
      </c>
      <c r="F166" s="175" t="s">
        <v>3458</v>
      </c>
      <c r="G166" s="176" t="s">
        <v>2395</v>
      </c>
      <c r="H166" s="177">
        <v>1</v>
      </c>
      <c r="I166" s="178"/>
      <c r="J166" s="179">
        <f>ROUND(I166*H166,2)</f>
        <v>0</v>
      </c>
      <c r="K166" s="180"/>
      <c r="L166" s="39"/>
      <c r="M166" s="181" t="s">
        <v>1</v>
      </c>
      <c r="N166" s="182" t="s">
        <v>38</v>
      </c>
      <c r="O166" s="77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104</v>
      </c>
      <c r="AT166" s="185" t="s">
        <v>191</v>
      </c>
      <c r="AU166" s="185" t="s">
        <v>80</v>
      </c>
      <c r="AY166" s="19" t="s">
        <v>189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80</v>
      </c>
      <c r="BK166" s="186">
        <f>ROUND(I166*H166,2)</f>
        <v>0</v>
      </c>
      <c r="BL166" s="19" t="s">
        <v>104</v>
      </c>
      <c r="BM166" s="185" t="s">
        <v>398</v>
      </c>
    </row>
    <row r="167" s="2" customFormat="1" ht="24.15" customHeight="1">
      <c r="A167" s="38"/>
      <c r="B167" s="172"/>
      <c r="C167" s="173" t="s">
        <v>300</v>
      </c>
      <c r="D167" s="173" t="s">
        <v>191</v>
      </c>
      <c r="E167" s="174" t="s">
        <v>3459</v>
      </c>
      <c r="F167" s="175" t="s">
        <v>3460</v>
      </c>
      <c r="G167" s="176" t="s">
        <v>2395</v>
      </c>
      <c r="H167" s="177">
        <v>4</v>
      </c>
      <c r="I167" s="178"/>
      <c r="J167" s="179">
        <f>ROUND(I167*H167,2)</f>
        <v>0</v>
      </c>
      <c r="K167" s="180"/>
      <c r="L167" s="39"/>
      <c r="M167" s="181" t="s">
        <v>1</v>
      </c>
      <c r="N167" s="182" t="s">
        <v>38</v>
      </c>
      <c r="O167" s="77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5" t="s">
        <v>104</v>
      </c>
      <c r="AT167" s="185" t="s">
        <v>191</v>
      </c>
      <c r="AU167" s="185" t="s">
        <v>80</v>
      </c>
      <c r="AY167" s="19" t="s">
        <v>189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9" t="s">
        <v>80</v>
      </c>
      <c r="BK167" s="186">
        <f>ROUND(I167*H167,2)</f>
        <v>0</v>
      </c>
      <c r="BL167" s="19" t="s">
        <v>104</v>
      </c>
      <c r="BM167" s="185" t="s">
        <v>399</v>
      </c>
    </row>
    <row r="168" s="2" customFormat="1" ht="33" customHeight="1">
      <c r="A168" s="38"/>
      <c r="B168" s="172"/>
      <c r="C168" s="173" t="s">
        <v>402</v>
      </c>
      <c r="D168" s="173" t="s">
        <v>191</v>
      </c>
      <c r="E168" s="174" t="s">
        <v>3461</v>
      </c>
      <c r="F168" s="175" t="s">
        <v>3462</v>
      </c>
      <c r="G168" s="176" t="s">
        <v>2395</v>
      </c>
      <c r="H168" s="177">
        <v>3</v>
      </c>
      <c r="I168" s="178"/>
      <c r="J168" s="179">
        <f>ROUND(I168*H168,2)</f>
        <v>0</v>
      </c>
      <c r="K168" s="180"/>
      <c r="L168" s="39"/>
      <c r="M168" s="181" t="s">
        <v>1</v>
      </c>
      <c r="N168" s="182" t="s">
        <v>38</v>
      </c>
      <c r="O168" s="77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5" t="s">
        <v>104</v>
      </c>
      <c r="AT168" s="185" t="s">
        <v>191</v>
      </c>
      <c r="AU168" s="185" t="s">
        <v>80</v>
      </c>
      <c r="AY168" s="19" t="s">
        <v>189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9" t="s">
        <v>80</v>
      </c>
      <c r="BK168" s="186">
        <f>ROUND(I168*H168,2)</f>
        <v>0</v>
      </c>
      <c r="BL168" s="19" t="s">
        <v>104</v>
      </c>
      <c r="BM168" s="185" t="s">
        <v>403</v>
      </c>
    </row>
    <row r="169" s="12" customFormat="1" ht="25.92" customHeight="1">
      <c r="A169" s="12"/>
      <c r="B169" s="159"/>
      <c r="C169" s="12"/>
      <c r="D169" s="160" t="s">
        <v>72</v>
      </c>
      <c r="E169" s="161" t="s">
        <v>3463</v>
      </c>
      <c r="F169" s="161" t="s">
        <v>3463</v>
      </c>
      <c r="G169" s="12"/>
      <c r="H169" s="12"/>
      <c r="I169" s="162"/>
      <c r="J169" s="163">
        <f>BK169</f>
        <v>0</v>
      </c>
      <c r="K169" s="12"/>
      <c r="L169" s="159"/>
      <c r="M169" s="164"/>
      <c r="N169" s="165"/>
      <c r="O169" s="165"/>
      <c r="P169" s="166">
        <f>SUM(P170:P184)</f>
        <v>0</v>
      </c>
      <c r="Q169" s="165"/>
      <c r="R169" s="166">
        <f>SUM(R170:R184)</f>
        <v>0</v>
      </c>
      <c r="S169" s="165"/>
      <c r="T169" s="167">
        <f>SUM(T170:T184)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0" t="s">
        <v>80</v>
      </c>
      <c r="AT169" s="168" t="s">
        <v>72</v>
      </c>
      <c r="AU169" s="168" t="s">
        <v>73</v>
      </c>
      <c r="AY169" s="160" t="s">
        <v>189</v>
      </c>
      <c r="BK169" s="169">
        <f>SUM(BK170:BK184)</f>
        <v>0</v>
      </c>
    </row>
    <row r="170" s="2" customFormat="1" ht="33" customHeight="1">
      <c r="A170" s="38"/>
      <c r="B170" s="172"/>
      <c r="C170" s="173" t="s">
        <v>303</v>
      </c>
      <c r="D170" s="173" t="s">
        <v>191</v>
      </c>
      <c r="E170" s="174" t="s">
        <v>3464</v>
      </c>
      <c r="F170" s="175" t="s">
        <v>3465</v>
      </c>
      <c r="G170" s="176" t="s">
        <v>2395</v>
      </c>
      <c r="H170" s="177">
        <v>82</v>
      </c>
      <c r="I170" s="178"/>
      <c r="J170" s="179">
        <f>ROUND(I170*H170,2)</f>
        <v>0</v>
      </c>
      <c r="K170" s="180"/>
      <c r="L170" s="39"/>
      <c r="M170" s="181" t="s">
        <v>1</v>
      </c>
      <c r="N170" s="182" t="s">
        <v>38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104</v>
      </c>
      <c r="AT170" s="185" t="s">
        <v>191</v>
      </c>
      <c r="AU170" s="185" t="s">
        <v>80</v>
      </c>
      <c r="AY170" s="19" t="s">
        <v>189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80</v>
      </c>
      <c r="BK170" s="186">
        <f>ROUND(I170*H170,2)</f>
        <v>0</v>
      </c>
      <c r="BL170" s="19" t="s">
        <v>104</v>
      </c>
      <c r="BM170" s="185" t="s">
        <v>406</v>
      </c>
    </row>
    <row r="171" s="2" customFormat="1" ht="24.15" customHeight="1">
      <c r="A171" s="38"/>
      <c r="B171" s="172"/>
      <c r="C171" s="173" t="s">
        <v>408</v>
      </c>
      <c r="D171" s="173" t="s">
        <v>191</v>
      </c>
      <c r="E171" s="174" t="s">
        <v>3466</v>
      </c>
      <c r="F171" s="175" t="s">
        <v>3467</v>
      </c>
      <c r="G171" s="176" t="s">
        <v>2395</v>
      </c>
      <c r="H171" s="177">
        <v>82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104</v>
      </c>
      <c r="AT171" s="185" t="s">
        <v>191</v>
      </c>
      <c r="AU171" s="185" t="s">
        <v>80</v>
      </c>
      <c r="AY171" s="19" t="s">
        <v>189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104</v>
      </c>
      <c r="BM171" s="185" t="s">
        <v>411</v>
      </c>
    </row>
    <row r="172" s="2" customFormat="1" ht="24.15" customHeight="1">
      <c r="A172" s="38"/>
      <c r="B172" s="172"/>
      <c r="C172" s="173" t="s">
        <v>308</v>
      </c>
      <c r="D172" s="173" t="s">
        <v>191</v>
      </c>
      <c r="E172" s="174" t="s">
        <v>3468</v>
      </c>
      <c r="F172" s="175" t="s">
        <v>3469</v>
      </c>
      <c r="G172" s="176" t="s">
        <v>2395</v>
      </c>
      <c r="H172" s="177">
        <v>164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104</v>
      </c>
      <c r="AT172" s="185" t="s">
        <v>191</v>
      </c>
      <c r="AU172" s="185" t="s">
        <v>80</v>
      </c>
      <c r="AY172" s="19" t="s">
        <v>189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104</v>
      </c>
      <c r="BM172" s="185" t="s">
        <v>415</v>
      </c>
    </row>
    <row r="173" s="2" customFormat="1" ht="21.75" customHeight="1">
      <c r="A173" s="38"/>
      <c r="B173" s="172"/>
      <c r="C173" s="173" t="s">
        <v>418</v>
      </c>
      <c r="D173" s="173" t="s">
        <v>191</v>
      </c>
      <c r="E173" s="174" t="s">
        <v>3470</v>
      </c>
      <c r="F173" s="175" t="s">
        <v>3471</v>
      </c>
      <c r="G173" s="176" t="s">
        <v>2395</v>
      </c>
      <c r="H173" s="177">
        <v>82</v>
      </c>
      <c r="I173" s="178"/>
      <c r="J173" s="179">
        <f>ROUND(I173*H173,2)</f>
        <v>0</v>
      </c>
      <c r="K173" s="180"/>
      <c r="L173" s="39"/>
      <c r="M173" s="181" t="s">
        <v>1</v>
      </c>
      <c r="N173" s="182" t="s">
        <v>38</v>
      </c>
      <c r="O173" s="77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104</v>
      </c>
      <c r="AT173" s="185" t="s">
        <v>191</v>
      </c>
      <c r="AU173" s="185" t="s">
        <v>80</v>
      </c>
      <c r="AY173" s="19" t="s">
        <v>189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104</v>
      </c>
      <c r="BM173" s="185" t="s">
        <v>421</v>
      </c>
    </row>
    <row r="174" s="2" customFormat="1" ht="16.5" customHeight="1">
      <c r="A174" s="38"/>
      <c r="B174" s="172"/>
      <c r="C174" s="173" t="s">
        <v>313</v>
      </c>
      <c r="D174" s="173" t="s">
        <v>191</v>
      </c>
      <c r="E174" s="174" t="s">
        <v>3472</v>
      </c>
      <c r="F174" s="175" t="s">
        <v>3473</v>
      </c>
      <c r="G174" s="176" t="s">
        <v>3356</v>
      </c>
      <c r="H174" s="177">
        <v>4.5</v>
      </c>
      <c r="I174" s="178"/>
      <c r="J174" s="179">
        <f>ROUND(I174*H174,2)</f>
        <v>0</v>
      </c>
      <c r="K174" s="180"/>
      <c r="L174" s="39"/>
      <c r="M174" s="181" t="s">
        <v>1</v>
      </c>
      <c r="N174" s="182" t="s">
        <v>38</v>
      </c>
      <c r="O174" s="77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5" t="s">
        <v>104</v>
      </c>
      <c r="AT174" s="185" t="s">
        <v>191</v>
      </c>
      <c r="AU174" s="185" t="s">
        <v>80</v>
      </c>
      <c r="AY174" s="19" t="s">
        <v>189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9" t="s">
        <v>80</v>
      </c>
      <c r="BK174" s="186">
        <f>ROUND(I174*H174,2)</f>
        <v>0</v>
      </c>
      <c r="BL174" s="19" t="s">
        <v>104</v>
      </c>
      <c r="BM174" s="185" t="s">
        <v>426</v>
      </c>
    </row>
    <row r="175" s="2" customFormat="1" ht="16.5" customHeight="1">
      <c r="A175" s="38"/>
      <c r="B175" s="172"/>
      <c r="C175" s="173" t="s">
        <v>428</v>
      </c>
      <c r="D175" s="173" t="s">
        <v>191</v>
      </c>
      <c r="E175" s="174" t="s">
        <v>3474</v>
      </c>
      <c r="F175" s="175" t="s">
        <v>3475</v>
      </c>
      <c r="G175" s="176" t="s">
        <v>3356</v>
      </c>
      <c r="H175" s="177">
        <v>4.5</v>
      </c>
      <c r="I175" s="178"/>
      <c r="J175" s="179">
        <f>ROUND(I175*H175,2)</f>
        <v>0</v>
      </c>
      <c r="K175" s="180"/>
      <c r="L175" s="39"/>
      <c r="M175" s="181" t="s">
        <v>1</v>
      </c>
      <c r="N175" s="182" t="s">
        <v>38</v>
      </c>
      <c r="O175" s="77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5" t="s">
        <v>104</v>
      </c>
      <c r="AT175" s="185" t="s">
        <v>191</v>
      </c>
      <c r="AU175" s="185" t="s">
        <v>80</v>
      </c>
      <c r="AY175" s="19" t="s">
        <v>189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9" t="s">
        <v>80</v>
      </c>
      <c r="BK175" s="186">
        <f>ROUND(I175*H175,2)</f>
        <v>0</v>
      </c>
      <c r="BL175" s="19" t="s">
        <v>104</v>
      </c>
      <c r="BM175" s="185" t="s">
        <v>431</v>
      </c>
    </row>
    <row r="176" s="2" customFormat="1" ht="21.75" customHeight="1">
      <c r="A176" s="38"/>
      <c r="B176" s="172"/>
      <c r="C176" s="173" t="s">
        <v>316</v>
      </c>
      <c r="D176" s="173" t="s">
        <v>191</v>
      </c>
      <c r="E176" s="174" t="s">
        <v>3419</v>
      </c>
      <c r="F176" s="175" t="s">
        <v>3420</v>
      </c>
      <c r="G176" s="176" t="s">
        <v>3356</v>
      </c>
      <c r="H176" s="177">
        <v>4.5</v>
      </c>
      <c r="I176" s="178"/>
      <c r="J176" s="179">
        <f>ROUND(I176*H176,2)</f>
        <v>0</v>
      </c>
      <c r="K176" s="180"/>
      <c r="L176" s="39"/>
      <c r="M176" s="181" t="s">
        <v>1</v>
      </c>
      <c r="N176" s="182" t="s">
        <v>38</v>
      </c>
      <c r="O176" s="77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5" t="s">
        <v>104</v>
      </c>
      <c r="AT176" s="185" t="s">
        <v>191</v>
      </c>
      <c r="AU176" s="185" t="s">
        <v>80</v>
      </c>
      <c r="AY176" s="19" t="s">
        <v>189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9" t="s">
        <v>80</v>
      </c>
      <c r="BK176" s="186">
        <f>ROUND(I176*H176,2)</f>
        <v>0</v>
      </c>
      <c r="BL176" s="19" t="s">
        <v>104</v>
      </c>
      <c r="BM176" s="185" t="s">
        <v>434</v>
      </c>
    </row>
    <row r="177" s="2" customFormat="1" ht="24.15" customHeight="1">
      <c r="A177" s="38"/>
      <c r="B177" s="172"/>
      <c r="C177" s="173" t="s">
        <v>437</v>
      </c>
      <c r="D177" s="173" t="s">
        <v>191</v>
      </c>
      <c r="E177" s="174" t="s">
        <v>3421</v>
      </c>
      <c r="F177" s="175" t="s">
        <v>3422</v>
      </c>
      <c r="G177" s="176" t="s">
        <v>3356</v>
      </c>
      <c r="H177" s="177">
        <v>90</v>
      </c>
      <c r="I177" s="178"/>
      <c r="J177" s="179">
        <f>ROUND(I177*H177,2)</f>
        <v>0</v>
      </c>
      <c r="K177" s="180"/>
      <c r="L177" s="39"/>
      <c r="M177" s="181" t="s">
        <v>1</v>
      </c>
      <c r="N177" s="182" t="s">
        <v>38</v>
      </c>
      <c r="O177" s="77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5" t="s">
        <v>104</v>
      </c>
      <c r="AT177" s="185" t="s">
        <v>191</v>
      </c>
      <c r="AU177" s="185" t="s">
        <v>80</v>
      </c>
      <c r="AY177" s="19" t="s">
        <v>189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9" t="s">
        <v>80</v>
      </c>
      <c r="BK177" s="186">
        <f>ROUND(I177*H177,2)</f>
        <v>0</v>
      </c>
      <c r="BL177" s="19" t="s">
        <v>104</v>
      </c>
      <c r="BM177" s="185" t="s">
        <v>440</v>
      </c>
    </row>
    <row r="178" s="2" customFormat="1" ht="24.15" customHeight="1">
      <c r="A178" s="38"/>
      <c r="B178" s="172"/>
      <c r="C178" s="173" t="s">
        <v>321</v>
      </c>
      <c r="D178" s="173" t="s">
        <v>191</v>
      </c>
      <c r="E178" s="174" t="s">
        <v>3476</v>
      </c>
      <c r="F178" s="175" t="s">
        <v>3477</v>
      </c>
      <c r="G178" s="176" t="s">
        <v>2395</v>
      </c>
      <c r="H178" s="177">
        <v>9</v>
      </c>
      <c r="I178" s="178"/>
      <c r="J178" s="179">
        <f>ROUND(I178*H178,2)</f>
        <v>0</v>
      </c>
      <c r="K178" s="180"/>
      <c r="L178" s="39"/>
      <c r="M178" s="181" t="s">
        <v>1</v>
      </c>
      <c r="N178" s="182" t="s">
        <v>38</v>
      </c>
      <c r="O178" s="77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5" t="s">
        <v>104</v>
      </c>
      <c r="AT178" s="185" t="s">
        <v>191</v>
      </c>
      <c r="AU178" s="185" t="s">
        <v>80</v>
      </c>
      <c r="AY178" s="19" t="s">
        <v>189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9" t="s">
        <v>80</v>
      </c>
      <c r="BK178" s="186">
        <f>ROUND(I178*H178,2)</f>
        <v>0</v>
      </c>
      <c r="BL178" s="19" t="s">
        <v>104</v>
      </c>
      <c r="BM178" s="185" t="s">
        <v>444</v>
      </c>
    </row>
    <row r="179" s="2" customFormat="1" ht="24.15" customHeight="1">
      <c r="A179" s="38"/>
      <c r="B179" s="172"/>
      <c r="C179" s="173" t="s">
        <v>470</v>
      </c>
      <c r="D179" s="173" t="s">
        <v>191</v>
      </c>
      <c r="E179" s="174" t="s">
        <v>3478</v>
      </c>
      <c r="F179" s="175" t="s">
        <v>3479</v>
      </c>
      <c r="G179" s="176" t="s">
        <v>2395</v>
      </c>
      <c r="H179" s="177">
        <v>17</v>
      </c>
      <c r="I179" s="178"/>
      <c r="J179" s="179">
        <f>ROUND(I179*H179,2)</f>
        <v>0</v>
      </c>
      <c r="K179" s="180"/>
      <c r="L179" s="39"/>
      <c r="M179" s="181" t="s">
        <v>1</v>
      </c>
      <c r="N179" s="182" t="s">
        <v>38</v>
      </c>
      <c r="O179" s="77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5" t="s">
        <v>104</v>
      </c>
      <c r="AT179" s="185" t="s">
        <v>191</v>
      </c>
      <c r="AU179" s="185" t="s">
        <v>80</v>
      </c>
      <c r="AY179" s="19" t="s">
        <v>189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9" t="s">
        <v>80</v>
      </c>
      <c r="BK179" s="186">
        <f>ROUND(I179*H179,2)</f>
        <v>0</v>
      </c>
      <c r="BL179" s="19" t="s">
        <v>104</v>
      </c>
      <c r="BM179" s="185" t="s">
        <v>471</v>
      </c>
    </row>
    <row r="180" s="2" customFormat="1" ht="24.15" customHeight="1">
      <c r="A180" s="38"/>
      <c r="B180" s="172"/>
      <c r="C180" s="173" t="s">
        <v>326</v>
      </c>
      <c r="D180" s="173" t="s">
        <v>191</v>
      </c>
      <c r="E180" s="174" t="s">
        <v>3480</v>
      </c>
      <c r="F180" s="175" t="s">
        <v>3481</v>
      </c>
      <c r="G180" s="176" t="s">
        <v>2395</v>
      </c>
      <c r="H180" s="177">
        <v>12</v>
      </c>
      <c r="I180" s="178"/>
      <c r="J180" s="179">
        <f>ROUND(I180*H180,2)</f>
        <v>0</v>
      </c>
      <c r="K180" s="180"/>
      <c r="L180" s="39"/>
      <c r="M180" s="181" t="s">
        <v>1</v>
      </c>
      <c r="N180" s="182" t="s">
        <v>38</v>
      </c>
      <c r="O180" s="77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5" t="s">
        <v>104</v>
      </c>
      <c r="AT180" s="185" t="s">
        <v>191</v>
      </c>
      <c r="AU180" s="185" t="s">
        <v>80</v>
      </c>
      <c r="AY180" s="19" t="s">
        <v>189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9" t="s">
        <v>80</v>
      </c>
      <c r="BK180" s="186">
        <f>ROUND(I180*H180,2)</f>
        <v>0</v>
      </c>
      <c r="BL180" s="19" t="s">
        <v>104</v>
      </c>
      <c r="BM180" s="185" t="s">
        <v>480</v>
      </c>
    </row>
    <row r="181" s="2" customFormat="1" ht="24.15" customHeight="1">
      <c r="A181" s="38"/>
      <c r="B181" s="172"/>
      <c r="C181" s="173" t="s">
        <v>489</v>
      </c>
      <c r="D181" s="173" t="s">
        <v>191</v>
      </c>
      <c r="E181" s="174" t="s">
        <v>3482</v>
      </c>
      <c r="F181" s="175" t="s">
        <v>3483</v>
      </c>
      <c r="G181" s="176" t="s">
        <v>2395</v>
      </c>
      <c r="H181" s="177">
        <v>7</v>
      </c>
      <c r="I181" s="178"/>
      <c r="J181" s="179">
        <f>ROUND(I181*H181,2)</f>
        <v>0</v>
      </c>
      <c r="K181" s="180"/>
      <c r="L181" s="39"/>
      <c r="M181" s="181" t="s">
        <v>1</v>
      </c>
      <c r="N181" s="182" t="s">
        <v>38</v>
      </c>
      <c r="O181" s="77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5" t="s">
        <v>104</v>
      </c>
      <c r="AT181" s="185" t="s">
        <v>191</v>
      </c>
      <c r="AU181" s="185" t="s">
        <v>80</v>
      </c>
      <c r="AY181" s="19" t="s">
        <v>189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9" t="s">
        <v>80</v>
      </c>
      <c r="BK181" s="186">
        <f>ROUND(I181*H181,2)</f>
        <v>0</v>
      </c>
      <c r="BL181" s="19" t="s">
        <v>104</v>
      </c>
      <c r="BM181" s="185" t="s">
        <v>492</v>
      </c>
    </row>
    <row r="182" s="2" customFormat="1" ht="24.15" customHeight="1">
      <c r="A182" s="38"/>
      <c r="B182" s="172"/>
      <c r="C182" s="173" t="s">
        <v>336</v>
      </c>
      <c r="D182" s="173" t="s">
        <v>191</v>
      </c>
      <c r="E182" s="174" t="s">
        <v>3484</v>
      </c>
      <c r="F182" s="175" t="s">
        <v>3485</v>
      </c>
      <c r="G182" s="176" t="s">
        <v>2395</v>
      </c>
      <c r="H182" s="177">
        <v>5</v>
      </c>
      <c r="I182" s="178"/>
      <c r="J182" s="179">
        <f>ROUND(I182*H182,2)</f>
        <v>0</v>
      </c>
      <c r="K182" s="180"/>
      <c r="L182" s="39"/>
      <c r="M182" s="181" t="s">
        <v>1</v>
      </c>
      <c r="N182" s="182" t="s">
        <v>38</v>
      </c>
      <c r="O182" s="77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5" t="s">
        <v>104</v>
      </c>
      <c r="AT182" s="185" t="s">
        <v>191</v>
      </c>
      <c r="AU182" s="185" t="s">
        <v>80</v>
      </c>
      <c r="AY182" s="19" t="s">
        <v>189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9" t="s">
        <v>80</v>
      </c>
      <c r="BK182" s="186">
        <f>ROUND(I182*H182,2)</f>
        <v>0</v>
      </c>
      <c r="BL182" s="19" t="s">
        <v>104</v>
      </c>
      <c r="BM182" s="185" t="s">
        <v>495</v>
      </c>
    </row>
    <row r="183" s="2" customFormat="1" ht="24.15" customHeight="1">
      <c r="A183" s="38"/>
      <c r="B183" s="172"/>
      <c r="C183" s="173" t="s">
        <v>496</v>
      </c>
      <c r="D183" s="173" t="s">
        <v>191</v>
      </c>
      <c r="E183" s="174" t="s">
        <v>3486</v>
      </c>
      <c r="F183" s="175" t="s">
        <v>3487</v>
      </c>
      <c r="G183" s="176" t="s">
        <v>2395</v>
      </c>
      <c r="H183" s="177">
        <v>15</v>
      </c>
      <c r="I183" s="178"/>
      <c r="J183" s="179">
        <f>ROUND(I183*H183,2)</f>
        <v>0</v>
      </c>
      <c r="K183" s="180"/>
      <c r="L183" s="39"/>
      <c r="M183" s="181" t="s">
        <v>1</v>
      </c>
      <c r="N183" s="182" t="s">
        <v>38</v>
      </c>
      <c r="O183" s="77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5" t="s">
        <v>104</v>
      </c>
      <c r="AT183" s="185" t="s">
        <v>191</v>
      </c>
      <c r="AU183" s="185" t="s">
        <v>80</v>
      </c>
      <c r="AY183" s="19" t="s">
        <v>189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9" t="s">
        <v>80</v>
      </c>
      <c r="BK183" s="186">
        <f>ROUND(I183*H183,2)</f>
        <v>0</v>
      </c>
      <c r="BL183" s="19" t="s">
        <v>104</v>
      </c>
      <c r="BM183" s="185" t="s">
        <v>499</v>
      </c>
    </row>
    <row r="184" s="2" customFormat="1" ht="24.15" customHeight="1">
      <c r="A184" s="38"/>
      <c r="B184" s="172"/>
      <c r="C184" s="173" t="s">
        <v>345</v>
      </c>
      <c r="D184" s="173" t="s">
        <v>191</v>
      </c>
      <c r="E184" s="174" t="s">
        <v>3488</v>
      </c>
      <c r="F184" s="175" t="s">
        <v>3489</v>
      </c>
      <c r="G184" s="176" t="s">
        <v>2395</v>
      </c>
      <c r="H184" s="177">
        <v>17</v>
      </c>
      <c r="I184" s="178"/>
      <c r="J184" s="179">
        <f>ROUND(I184*H184,2)</f>
        <v>0</v>
      </c>
      <c r="K184" s="180"/>
      <c r="L184" s="39"/>
      <c r="M184" s="181" t="s">
        <v>1</v>
      </c>
      <c r="N184" s="182" t="s">
        <v>38</v>
      </c>
      <c r="O184" s="77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5" t="s">
        <v>104</v>
      </c>
      <c r="AT184" s="185" t="s">
        <v>191</v>
      </c>
      <c r="AU184" s="185" t="s">
        <v>80</v>
      </c>
      <c r="AY184" s="19" t="s">
        <v>189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9" t="s">
        <v>80</v>
      </c>
      <c r="BK184" s="186">
        <f>ROUND(I184*H184,2)</f>
        <v>0</v>
      </c>
      <c r="BL184" s="19" t="s">
        <v>104</v>
      </c>
      <c r="BM184" s="185" t="s">
        <v>502</v>
      </c>
    </row>
    <row r="185" s="12" customFormat="1" ht="25.92" customHeight="1">
      <c r="A185" s="12"/>
      <c r="B185" s="159"/>
      <c r="C185" s="12"/>
      <c r="D185" s="160" t="s">
        <v>72</v>
      </c>
      <c r="E185" s="161" t="s">
        <v>3490</v>
      </c>
      <c r="F185" s="161" t="s">
        <v>3490</v>
      </c>
      <c r="G185" s="12"/>
      <c r="H185" s="12"/>
      <c r="I185" s="162"/>
      <c r="J185" s="163">
        <f>BK185</f>
        <v>0</v>
      </c>
      <c r="K185" s="12"/>
      <c r="L185" s="159"/>
      <c r="M185" s="164"/>
      <c r="N185" s="165"/>
      <c r="O185" s="165"/>
      <c r="P185" s="166">
        <f>SUM(P186:P229)</f>
        <v>0</v>
      </c>
      <c r="Q185" s="165"/>
      <c r="R185" s="166">
        <f>SUM(R186:R229)</f>
        <v>0</v>
      </c>
      <c r="S185" s="165"/>
      <c r="T185" s="167">
        <f>SUM(T186:T229)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0" t="s">
        <v>80</v>
      </c>
      <c r="AT185" s="168" t="s">
        <v>72</v>
      </c>
      <c r="AU185" s="168" t="s">
        <v>73</v>
      </c>
      <c r="AY185" s="160" t="s">
        <v>189</v>
      </c>
      <c r="BK185" s="169">
        <f>SUM(BK186:BK229)</f>
        <v>0</v>
      </c>
    </row>
    <row r="186" s="2" customFormat="1" ht="33" customHeight="1">
      <c r="A186" s="38"/>
      <c r="B186" s="172"/>
      <c r="C186" s="173" t="s">
        <v>511</v>
      </c>
      <c r="D186" s="173" t="s">
        <v>191</v>
      </c>
      <c r="E186" s="174" t="s">
        <v>3491</v>
      </c>
      <c r="F186" s="175" t="s">
        <v>3492</v>
      </c>
      <c r="G186" s="176" t="s">
        <v>223</v>
      </c>
      <c r="H186" s="177">
        <v>372</v>
      </c>
      <c r="I186" s="178"/>
      <c r="J186" s="179">
        <f>ROUND(I186*H186,2)</f>
        <v>0</v>
      </c>
      <c r="K186" s="180"/>
      <c r="L186" s="39"/>
      <c r="M186" s="181" t="s">
        <v>1</v>
      </c>
      <c r="N186" s="182" t="s">
        <v>38</v>
      </c>
      <c r="O186" s="77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5" t="s">
        <v>104</v>
      </c>
      <c r="AT186" s="185" t="s">
        <v>191</v>
      </c>
      <c r="AU186" s="185" t="s">
        <v>80</v>
      </c>
      <c r="AY186" s="19" t="s">
        <v>189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9" t="s">
        <v>80</v>
      </c>
      <c r="BK186" s="186">
        <f>ROUND(I186*H186,2)</f>
        <v>0</v>
      </c>
      <c r="BL186" s="19" t="s">
        <v>104</v>
      </c>
      <c r="BM186" s="185" t="s">
        <v>514</v>
      </c>
    </row>
    <row r="187" s="2" customFormat="1" ht="16.5" customHeight="1">
      <c r="A187" s="38"/>
      <c r="B187" s="172"/>
      <c r="C187" s="173" t="s">
        <v>350</v>
      </c>
      <c r="D187" s="173" t="s">
        <v>191</v>
      </c>
      <c r="E187" s="174" t="s">
        <v>3493</v>
      </c>
      <c r="F187" s="175" t="s">
        <v>3494</v>
      </c>
      <c r="G187" s="176" t="s">
        <v>3495</v>
      </c>
      <c r="H187" s="177">
        <v>0.186</v>
      </c>
      <c r="I187" s="178"/>
      <c r="J187" s="179">
        <f>ROUND(I187*H187,2)</f>
        <v>0</v>
      </c>
      <c r="K187" s="180"/>
      <c r="L187" s="39"/>
      <c r="M187" s="181" t="s">
        <v>1</v>
      </c>
      <c r="N187" s="182" t="s">
        <v>38</v>
      </c>
      <c r="O187" s="77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5" t="s">
        <v>104</v>
      </c>
      <c r="AT187" s="185" t="s">
        <v>191</v>
      </c>
      <c r="AU187" s="185" t="s">
        <v>80</v>
      </c>
      <c r="AY187" s="19" t="s">
        <v>189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9" t="s">
        <v>80</v>
      </c>
      <c r="BK187" s="186">
        <f>ROUND(I187*H187,2)</f>
        <v>0</v>
      </c>
      <c r="BL187" s="19" t="s">
        <v>104</v>
      </c>
      <c r="BM187" s="185" t="s">
        <v>517</v>
      </c>
    </row>
    <row r="188" s="2" customFormat="1" ht="33" customHeight="1">
      <c r="A188" s="38"/>
      <c r="B188" s="172"/>
      <c r="C188" s="173" t="s">
        <v>518</v>
      </c>
      <c r="D188" s="173" t="s">
        <v>191</v>
      </c>
      <c r="E188" s="174" t="s">
        <v>3496</v>
      </c>
      <c r="F188" s="175" t="s">
        <v>3497</v>
      </c>
      <c r="G188" s="176" t="s">
        <v>223</v>
      </c>
      <c r="H188" s="177">
        <v>186</v>
      </c>
      <c r="I188" s="178"/>
      <c r="J188" s="179">
        <f>ROUND(I188*H188,2)</f>
        <v>0</v>
      </c>
      <c r="K188" s="180"/>
      <c r="L188" s="39"/>
      <c r="M188" s="181" t="s">
        <v>1</v>
      </c>
      <c r="N188" s="182" t="s">
        <v>38</v>
      </c>
      <c r="O188" s="77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5" t="s">
        <v>104</v>
      </c>
      <c r="AT188" s="185" t="s">
        <v>191</v>
      </c>
      <c r="AU188" s="185" t="s">
        <v>80</v>
      </c>
      <c r="AY188" s="19" t="s">
        <v>189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9" t="s">
        <v>80</v>
      </c>
      <c r="BK188" s="186">
        <f>ROUND(I188*H188,2)</f>
        <v>0</v>
      </c>
      <c r="BL188" s="19" t="s">
        <v>104</v>
      </c>
      <c r="BM188" s="185" t="s">
        <v>521</v>
      </c>
    </row>
    <row r="189" s="2" customFormat="1" ht="21.75" customHeight="1">
      <c r="A189" s="38"/>
      <c r="B189" s="172"/>
      <c r="C189" s="173" t="s">
        <v>354</v>
      </c>
      <c r="D189" s="173" t="s">
        <v>191</v>
      </c>
      <c r="E189" s="174" t="s">
        <v>3498</v>
      </c>
      <c r="F189" s="175" t="s">
        <v>3499</v>
      </c>
      <c r="G189" s="176" t="s">
        <v>223</v>
      </c>
      <c r="H189" s="177">
        <v>186</v>
      </c>
      <c r="I189" s="178"/>
      <c r="J189" s="179">
        <f>ROUND(I189*H189,2)</f>
        <v>0</v>
      </c>
      <c r="K189" s="180"/>
      <c r="L189" s="39"/>
      <c r="M189" s="181" t="s">
        <v>1</v>
      </c>
      <c r="N189" s="182" t="s">
        <v>38</v>
      </c>
      <c r="O189" s="77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5" t="s">
        <v>104</v>
      </c>
      <c r="AT189" s="185" t="s">
        <v>191</v>
      </c>
      <c r="AU189" s="185" t="s">
        <v>80</v>
      </c>
      <c r="AY189" s="19" t="s">
        <v>189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9" t="s">
        <v>80</v>
      </c>
      <c r="BK189" s="186">
        <f>ROUND(I189*H189,2)</f>
        <v>0</v>
      </c>
      <c r="BL189" s="19" t="s">
        <v>104</v>
      </c>
      <c r="BM189" s="185" t="s">
        <v>524</v>
      </c>
    </row>
    <row r="190" s="2" customFormat="1" ht="24.15" customHeight="1">
      <c r="A190" s="38"/>
      <c r="B190" s="172"/>
      <c r="C190" s="173" t="s">
        <v>525</v>
      </c>
      <c r="D190" s="173" t="s">
        <v>191</v>
      </c>
      <c r="E190" s="174" t="s">
        <v>3500</v>
      </c>
      <c r="F190" s="175" t="s">
        <v>3501</v>
      </c>
      <c r="G190" s="176" t="s">
        <v>223</v>
      </c>
      <c r="H190" s="177">
        <v>186</v>
      </c>
      <c r="I190" s="178"/>
      <c r="J190" s="179">
        <f>ROUND(I190*H190,2)</f>
        <v>0</v>
      </c>
      <c r="K190" s="180"/>
      <c r="L190" s="39"/>
      <c r="M190" s="181" t="s">
        <v>1</v>
      </c>
      <c r="N190" s="182" t="s">
        <v>38</v>
      </c>
      <c r="O190" s="77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5" t="s">
        <v>104</v>
      </c>
      <c r="AT190" s="185" t="s">
        <v>191</v>
      </c>
      <c r="AU190" s="185" t="s">
        <v>80</v>
      </c>
      <c r="AY190" s="19" t="s">
        <v>189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9" t="s">
        <v>80</v>
      </c>
      <c r="BK190" s="186">
        <f>ROUND(I190*H190,2)</f>
        <v>0</v>
      </c>
      <c r="BL190" s="19" t="s">
        <v>104</v>
      </c>
      <c r="BM190" s="185" t="s">
        <v>528</v>
      </c>
    </row>
    <row r="191" s="2" customFormat="1" ht="21.75" customHeight="1">
      <c r="A191" s="38"/>
      <c r="B191" s="172"/>
      <c r="C191" s="173" t="s">
        <v>358</v>
      </c>
      <c r="D191" s="173" t="s">
        <v>191</v>
      </c>
      <c r="E191" s="174" t="s">
        <v>3502</v>
      </c>
      <c r="F191" s="175" t="s">
        <v>3503</v>
      </c>
      <c r="G191" s="176" t="s">
        <v>3356</v>
      </c>
      <c r="H191" s="177">
        <v>54.869999999999997</v>
      </c>
      <c r="I191" s="178"/>
      <c r="J191" s="179">
        <f>ROUND(I191*H191,2)</f>
        <v>0</v>
      </c>
      <c r="K191" s="180"/>
      <c r="L191" s="39"/>
      <c r="M191" s="181" t="s">
        <v>1</v>
      </c>
      <c r="N191" s="182" t="s">
        <v>38</v>
      </c>
      <c r="O191" s="77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5" t="s">
        <v>104</v>
      </c>
      <c r="AT191" s="185" t="s">
        <v>191</v>
      </c>
      <c r="AU191" s="185" t="s">
        <v>80</v>
      </c>
      <c r="AY191" s="19" t="s">
        <v>189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9" t="s">
        <v>80</v>
      </c>
      <c r="BK191" s="186">
        <f>ROUND(I191*H191,2)</f>
        <v>0</v>
      </c>
      <c r="BL191" s="19" t="s">
        <v>104</v>
      </c>
      <c r="BM191" s="185" t="s">
        <v>531</v>
      </c>
    </row>
    <row r="192" s="2" customFormat="1" ht="21.75" customHeight="1">
      <c r="A192" s="38"/>
      <c r="B192" s="172"/>
      <c r="C192" s="173" t="s">
        <v>532</v>
      </c>
      <c r="D192" s="173" t="s">
        <v>191</v>
      </c>
      <c r="E192" s="174" t="s">
        <v>3504</v>
      </c>
      <c r="F192" s="175" t="s">
        <v>3505</v>
      </c>
      <c r="G192" s="176" t="s">
        <v>3435</v>
      </c>
      <c r="H192" s="177">
        <v>186</v>
      </c>
      <c r="I192" s="178"/>
      <c r="J192" s="179">
        <f>ROUND(I192*H192,2)</f>
        <v>0</v>
      </c>
      <c r="K192" s="180"/>
      <c r="L192" s="39"/>
      <c r="M192" s="181" t="s">
        <v>1</v>
      </c>
      <c r="N192" s="182" t="s">
        <v>38</v>
      </c>
      <c r="O192" s="77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5" t="s">
        <v>104</v>
      </c>
      <c r="AT192" s="185" t="s">
        <v>191</v>
      </c>
      <c r="AU192" s="185" t="s">
        <v>80</v>
      </c>
      <c r="AY192" s="19" t="s">
        <v>189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9" t="s">
        <v>80</v>
      </c>
      <c r="BK192" s="186">
        <f>ROUND(I192*H192,2)</f>
        <v>0</v>
      </c>
      <c r="BL192" s="19" t="s">
        <v>104</v>
      </c>
      <c r="BM192" s="185" t="s">
        <v>535</v>
      </c>
    </row>
    <row r="193" s="2" customFormat="1" ht="16.5" customHeight="1">
      <c r="A193" s="38"/>
      <c r="B193" s="172"/>
      <c r="C193" s="173" t="s">
        <v>365</v>
      </c>
      <c r="D193" s="173" t="s">
        <v>191</v>
      </c>
      <c r="E193" s="174" t="s">
        <v>3506</v>
      </c>
      <c r="F193" s="175" t="s">
        <v>3507</v>
      </c>
      <c r="G193" s="176" t="s">
        <v>3435</v>
      </c>
      <c r="H193" s="177">
        <v>186</v>
      </c>
      <c r="I193" s="178"/>
      <c r="J193" s="179">
        <f>ROUND(I193*H193,2)</f>
        <v>0</v>
      </c>
      <c r="K193" s="180"/>
      <c r="L193" s="39"/>
      <c r="M193" s="181" t="s">
        <v>1</v>
      </c>
      <c r="N193" s="182" t="s">
        <v>38</v>
      </c>
      <c r="O193" s="77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5" t="s">
        <v>104</v>
      </c>
      <c r="AT193" s="185" t="s">
        <v>191</v>
      </c>
      <c r="AU193" s="185" t="s">
        <v>80</v>
      </c>
      <c r="AY193" s="19" t="s">
        <v>189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9" t="s">
        <v>80</v>
      </c>
      <c r="BK193" s="186">
        <f>ROUND(I193*H193,2)</f>
        <v>0</v>
      </c>
      <c r="BL193" s="19" t="s">
        <v>104</v>
      </c>
      <c r="BM193" s="185" t="s">
        <v>538</v>
      </c>
    </row>
    <row r="194" s="2" customFormat="1" ht="33" customHeight="1">
      <c r="A194" s="38"/>
      <c r="B194" s="172"/>
      <c r="C194" s="173" t="s">
        <v>539</v>
      </c>
      <c r="D194" s="173" t="s">
        <v>191</v>
      </c>
      <c r="E194" s="174" t="s">
        <v>3508</v>
      </c>
      <c r="F194" s="175" t="s">
        <v>3509</v>
      </c>
      <c r="G194" s="176" t="s">
        <v>2395</v>
      </c>
      <c r="H194" s="177">
        <v>1104</v>
      </c>
      <c r="I194" s="178"/>
      <c r="J194" s="179">
        <f>ROUND(I194*H194,2)</f>
        <v>0</v>
      </c>
      <c r="K194" s="180"/>
      <c r="L194" s="39"/>
      <c r="M194" s="181" t="s">
        <v>1</v>
      </c>
      <c r="N194" s="182" t="s">
        <v>38</v>
      </c>
      <c r="O194" s="77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5" t="s">
        <v>104</v>
      </c>
      <c r="AT194" s="185" t="s">
        <v>191</v>
      </c>
      <c r="AU194" s="185" t="s">
        <v>80</v>
      </c>
      <c r="AY194" s="19" t="s">
        <v>189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9" t="s">
        <v>80</v>
      </c>
      <c r="BK194" s="186">
        <f>ROUND(I194*H194,2)</f>
        <v>0</v>
      </c>
      <c r="BL194" s="19" t="s">
        <v>104</v>
      </c>
      <c r="BM194" s="185" t="s">
        <v>542</v>
      </c>
    </row>
    <row r="195" s="2" customFormat="1" ht="24.15" customHeight="1">
      <c r="A195" s="38"/>
      <c r="B195" s="172"/>
      <c r="C195" s="173" t="s">
        <v>370</v>
      </c>
      <c r="D195" s="173" t="s">
        <v>191</v>
      </c>
      <c r="E195" s="174" t="s">
        <v>3510</v>
      </c>
      <c r="F195" s="175" t="s">
        <v>3511</v>
      </c>
      <c r="G195" s="176" t="s">
        <v>2395</v>
      </c>
      <c r="H195" s="177">
        <v>1104</v>
      </c>
      <c r="I195" s="178"/>
      <c r="J195" s="179">
        <f>ROUND(I195*H195,2)</f>
        <v>0</v>
      </c>
      <c r="K195" s="180"/>
      <c r="L195" s="39"/>
      <c r="M195" s="181" t="s">
        <v>1</v>
      </c>
      <c r="N195" s="182" t="s">
        <v>38</v>
      </c>
      <c r="O195" s="77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5" t="s">
        <v>104</v>
      </c>
      <c r="AT195" s="185" t="s">
        <v>191</v>
      </c>
      <c r="AU195" s="185" t="s">
        <v>80</v>
      </c>
      <c r="AY195" s="19" t="s">
        <v>189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9" t="s">
        <v>80</v>
      </c>
      <c r="BK195" s="186">
        <f>ROUND(I195*H195,2)</f>
        <v>0</v>
      </c>
      <c r="BL195" s="19" t="s">
        <v>104</v>
      </c>
      <c r="BM195" s="185" t="s">
        <v>554</v>
      </c>
    </row>
    <row r="196" s="2" customFormat="1" ht="24.15" customHeight="1">
      <c r="A196" s="38"/>
      <c r="B196" s="172"/>
      <c r="C196" s="173" t="s">
        <v>555</v>
      </c>
      <c r="D196" s="173" t="s">
        <v>191</v>
      </c>
      <c r="E196" s="174" t="s">
        <v>3512</v>
      </c>
      <c r="F196" s="175" t="s">
        <v>3513</v>
      </c>
      <c r="G196" s="176" t="s">
        <v>2395</v>
      </c>
      <c r="H196" s="177">
        <v>1104</v>
      </c>
      <c r="I196" s="178"/>
      <c r="J196" s="179">
        <f>ROUND(I196*H196,2)</f>
        <v>0</v>
      </c>
      <c r="K196" s="180"/>
      <c r="L196" s="39"/>
      <c r="M196" s="181" t="s">
        <v>1</v>
      </c>
      <c r="N196" s="182" t="s">
        <v>38</v>
      </c>
      <c r="O196" s="77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5" t="s">
        <v>104</v>
      </c>
      <c r="AT196" s="185" t="s">
        <v>191</v>
      </c>
      <c r="AU196" s="185" t="s">
        <v>80</v>
      </c>
      <c r="AY196" s="19" t="s">
        <v>189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9" t="s">
        <v>80</v>
      </c>
      <c r="BK196" s="186">
        <f>ROUND(I196*H196,2)</f>
        <v>0</v>
      </c>
      <c r="BL196" s="19" t="s">
        <v>104</v>
      </c>
      <c r="BM196" s="185" t="s">
        <v>558</v>
      </c>
    </row>
    <row r="197" s="2" customFormat="1" ht="24.15" customHeight="1">
      <c r="A197" s="38"/>
      <c r="B197" s="172"/>
      <c r="C197" s="173" t="s">
        <v>373</v>
      </c>
      <c r="D197" s="173" t="s">
        <v>191</v>
      </c>
      <c r="E197" s="174" t="s">
        <v>3514</v>
      </c>
      <c r="F197" s="175" t="s">
        <v>3515</v>
      </c>
      <c r="G197" s="176" t="s">
        <v>3435</v>
      </c>
      <c r="H197" s="177">
        <v>186</v>
      </c>
      <c r="I197" s="178"/>
      <c r="J197" s="179">
        <f>ROUND(I197*H197,2)</f>
        <v>0</v>
      </c>
      <c r="K197" s="180"/>
      <c r="L197" s="39"/>
      <c r="M197" s="181" t="s">
        <v>1</v>
      </c>
      <c r="N197" s="182" t="s">
        <v>38</v>
      </c>
      <c r="O197" s="77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5" t="s">
        <v>104</v>
      </c>
      <c r="AT197" s="185" t="s">
        <v>191</v>
      </c>
      <c r="AU197" s="185" t="s">
        <v>80</v>
      </c>
      <c r="AY197" s="19" t="s">
        <v>189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9" t="s">
        <v>80</v>
      </c>
      <c r="BK197" s="186">
        <f>ROUND(I197*H197,2)</f>
        <v>0</v>
      </c>
      <c r="BL197" s="19" t="s">
        <v>104</v>
      </c>
      <c r="BM197" s="185" t="s">
        <v>570</v>
      </c>
    </row>
    <row r="198" s="2" customFormat="1" ht="24.15" customHeight="1">
      <c r="A198" s="38"/>
      <c r="B198" s="172"/>
      <c r="C198" s="173" t="s">
        <v>576</v>
      </c>
      <c r="D198" s="173" t="s">
        <v>191</v>
      </c>
      <c r="E198" s="174" t="s">
        <v>3516</v>
      </c>
      <c r="F198" s="175" t="s">
        <v>3517</v>
      </c>
      <c r="G198" s="176" t="s">
        <v>194</v>
      </c>
      <c r="H198" s="177">
        <v>11.16</v>
      </c>
      <c r="I198" s="178"/>
      <c r="J198" s="179">
        <f>ROUND(I198*H198,2)</f>
        <v>0</v>
      </c>
      <c r="K198" s="180"/>
      <c r="L198" s="39"/>
      <c r="M198" s="181" t="s">
        <v>1</v>
      </c>
      <c r="N198" s="182" t="s">
        <v>38</v>
      </c>
      <c r="O198" s="77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5" t="s">
        <v>104</v>
      </c>
      <c r="AT198" s="185" t="s">
        <v>191</v>
      </c>
      <c r="AU198" s="185" t="s">
        <v>80</v>
      </c>
      <c r="AY198" s="19" t="s">
        <v>189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9" t="s">
        <v>80</v>
      </c>
      <c r="BK198" s="186">
        <f>ROUND(I198*H198,2)</f>
        <v>0</v>
      </c>
      <c r="BL198" s="19" t="s">
        <v>104</v>
      </c>
      <c r="BM198" s="185" t="s">
        <v>579</v>
      </c>
    </row>
    <row r="199" s="2" customFormat="1" ht="21.75" customHeight="1">
      <c r="A199" s="38"/>
      <c r="B199" s="172"/>
      <c r="C199" s="173" t="s">
        <v>377</v>
      </c>
      <c r="D199" s="173" t="s">
        <v>191</v>
      </c>
      <c r="E199" s="174" t="s">
        <v>3518</v>
      </c>
      <c r="F199" s="175" t="s">
        <v>3519</v>
      </c>
      <c r="G199" s="176" t="s">
        <v>223</v>
      </c>
      <c r="H199" s="177">
        <v>186</v>
      </c>
      <c r="I199" s="178"/>
      <c r="J199" s="179">
        <f>ROUND(I199*H199,2)</f>
        <v>0</v>
      </c>
      <c r="K199" s="180"/>
      <c r="L199" s="39"/>
      <c r="M199" s="181" t="s">
        <v>1</v>
      </c>
      <c r="N199" s="182" t="s">
        <v>38</v>
      </c>
      <c r="O199" s="77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5" t="s">
        <v>104</v>
      </c>
      <c r="AT199" s="185" t="s">
        <v>191</v>
      </c>
      <c r="AU199" s="185" t="s">
        <v>80</v>
      </c>
      <c r="AY199" s="19" t="s">
        <v>189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9" t="s">
        <v>80</v>
      </c>
      <c r="BK199" s="186">
        <f>ROUND(I199*H199,2)</f>
        <v>0</v>
      </c>
      <c r="BL199" s="19" t="s">
        <v>104</v>
      </c>
      <c r="BM199" s="185" t="s">
        <v>582</v>
      </c>
    </row>
    <row r="200" s="2" customFormat="1" ht="21.75" customHeight="1">
      <c r="A200" s="38"/>
      <c r="B200" s="172"/>
      <c r="C200" s="173" t="s">
        <v>583</v>
      </c>
      <c r="D200" s="173" t="s">
        <v>191</v>
      </c>
      <c r="E200" s="174" t="s">
        <v>3520</v>
      </c>
      <c r="F200" s="175" t="s">
        <v>3521</v>
      </c>
      <c r="G200" s="176" t="s">
        <v>3435</v>
      </c>
      <c r="H200" s="177">
        <v>186</v>
      </c>
      <c r="I200" s="178"/>
      <c r="J200" s="179">
        <f>ROUND(I200*H200,2)</f>
        <v>0</v>
      </c>
      <c r="K200" s="180"/>
      <c r="L200" s="39"/>
      <c r="M200" s="181" t="s">
        <v>1</v>
      </c>
      <c r="N200" s="182" t="s">
        <v>38</v>
      </c>
      <c r="O200" s="77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5" t="s">
        <v>104</v>
      </c>
      <c r="AT200" s="185" t="s">
        <v>191</v>
      </c>
      <c r="AU200" s="185" t="s">
        <v>80</v>
      </c>
      <c r="AY200" s="19" t="s">
        <v>189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9" t="s">
        <v>80</v>
      </c>
      <c r="BK200" s="186">
        <f>ROUND(I200*H200,2)</f>
        <v>0</v>
      </c>
      <c r="BL200" s="19" t="s">
        <v>104</v>
      </c>
      <c r="BM200" s="185" t="s">
        <v>586</v>
      </c>
    </row>
    <row r="201" s="2" customFormat="1" ht="21.75" customHeight="1">
      <c r="A201" s="38"/>
      <c r="B201" s="172"/>
      <c r="C201" s="173" t="s">
        <v>381</v>
      </c>
      <c r="D201" s="173" t="s">
        <v>191</v>
      </c>
      <c r="E201" s="174" t="s">
        <v>3520</v>
      </c>
      <c r="F201" s="175" t="s">
        <v>3521</v>
      </c>
      <c r="G201" s="176" t="s">
        <v>3435</v>
      </c>
      <c r="H201" s="177">
        <v>186</v>
      </c>
      <c r="I201" s="178"/>
      <c r="J201" s="179">
        <f>ROUND(I201*H201,2)</f>
        <v>0</v>
      </c>
      <c r="K201" s="180"/>
      <c r="L201" s="39"/>
      <c r="M201" s="181" t="s">
        <v>1</v>
      </c>
      <c r="N201" s="182" t="s">
        <v>38</v>
      </c>
      <c r="O201" s="77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5" t="s">
        <v>104</v>
      </c>
      <c r="AT201" s="185" t="s">
        <v>191</v>
      </c>
      <c r="AU201" s="185" t="s">
        <v>80</v>
      </c>
      <c r="AY201" s="19" t="s">
        <v>189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9" t="s">
        <v>80</v>
      </c>
      <c r="BK201" s="186">
        <f>ROUND(I201*H201,2)</f>
        <v>0</v>
      </c>
      <c r="BL201" s="19" t="s">
        <v>104</v>
      </c>
      <c r="BM201" s="185" t="s">
        <v>592</v>
      </c>
    </row>
    <row r="202" s="2" customFormat="1" ht="16.5" customHeight="1">
      <c r="A202" s="38"/>
      <c r="B202" s="172"/>
      <c r="C202" s="173" t="s">
        <v>599</v>
      </c>
      <c r="D202" s="173" t="s">
        <v>191</v>
      </c>
      <c r="E202" s="174" t="s">
        <v>3522</v>
      </c>
      <c r="F202" s="175" t="s">
        <v>3523</v>
      </c>
      <c r="G202" s="176" t="s">
        <v>3356</v>
      </c>
      <c r="H202" s="177">
        <v>1.8600000000000001</v>
      </c>
      <c r="I202" s="178"/>
      <c r="J202" s="179">
        <f>ROUND(I202*H202,2)</f>
        <v>0</v>
      </c>
      <c r="K202" s="180"/>
      <c r="L202" s="39"/>
      <c r="M202" s="181" t="s">
        <v>1</v>
      </c>
      <c r="N202" s="182" t="s">
        <v>38</v>
      </c>
      <c r="O202" s="77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5" t="s">
        <v>104</v>
      </c>
      <c r="AT202" s="185" t="s">
        <v>191</v>
      </c>
      <c r="AU202" s="185" t="s">
        <v>80</v>
      </c>
      <c r="AY202" s="19" t="s">
        <v>189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9" t="s">
        <v>80</v>
      </c>
      <c r="BK202" s="186">
        <f>ROUND(I202*H202,2)</f>
        <v>0</v>
      </c>
      <c r="BL202" s="19" t="s">
        <v>104</v>
      </c>
      <c r="BM202" s="185" t="s">
        <v>602</v>
      </c>
    </row>
    <row r="203" s="2" customFormat="1" ht="21.75" customHeight="1">
      <c r="A203" s="38"/>
      <c r="B203" s="172"/>
      <c r="C203" s="173" t="s">
        <v>388</v>
      </c>
      <c r="D203" s="173" t="s">
        <v>191</v>
      </c>
      <c r="E203" s="174" t="s">
        <v>3419</v>
      </c>
      <c r="F203" s="175" t="s">
        <v>3420</v>
      </c>
      <c r="G203" s="176" t="s">
        <v>3356</v>
      </c>
      <c r="H203" s="177">
        <v>1.8600000000000001</v>
      </c>
      <c r="I203" s="178"/>
      <c r="J203" s="179">
        <f>ROUND(I203*H203,2)</f>
        <v>0</v>
      </c>
      <c r="K203" s="180"/>
      <c r="L203" s="39"/>
      <c r="M203" s="181" t="s">
        <v>1</v>
      </c>
      <c r="N203" s="182" t="s">
        <v>38</v>
      </c>
      <c r="O203" s="77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5" t="s">
        <v>104</v>
      </c>
      <c r="AT203" s="185" t="s">
        <v>191</v>
      </c>
      <c r="AU203" s="185" t="s">
        <v>80</v>
      </c>
      <c r="AY203" s="19" t="s">
        <v>189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9" t="s">
        <v>80</v>
      </c>
      <c r="BK203" s="186">
        <f>ROUND(I203*H203,2)</f>
        <v>0</v>
      </c>
      <c r="BL203" s="19" t="s">
        <v>104</v>
      </c>
      <c r="BM203" s="185" t="s">
        <v>607</v>
      </c>
    </row>
    <row r="204" s="2" customFormat="1" ht="24.15" customHeight="1">
      <c r="A204" s="38"/>
      <c r="B204" s="172"/>
      <c r="C204" s="173" t="s">
        <v>608</v>
      </c>
      <c r="D204" s="173" t="s">
        <v>191</v>
      </c>
      <c r="E204" s="174" t="s">
        <v>3421</v>
      </c>
      <c r="F204" s="175" t="s">
        <v>3422</v>
      </c>
      <c r="G204" s="176" t="s">
        <v>3356</v>
      </c>
      <c r="H204" s="177">
        <v>37.200000000000003</v>
      </c>
      <c r="I204" s="178"/>
      <c r="J204" s="179">
        <f>ROUND(I204*H204,2)</f>
        <v>0</v>
      </c>
      <c r="K204" s="180"/>
      <c r="L204" s="39"/>
      <c r="M204" s="181" t="s">
        <v>1</v>
      </c>
      <c r="N204" s="182" t="s">
        <v>38</v>
      </c>
      <c r="O204" s="77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5" t="s">
        <v>104</v>
      </c>
      <c r="AT204" s="185" t="s">
        <v>191</v>
      </c>
      <c r="AU204" s="185" t="s">
        <v>80</v>
      </c>
      <c r="AY204" s="19" t="s">
        <v>189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9" t="s">
        <v>80</v>
      </c>
      <c r="BK204" s="186">
        <f>ROUND(I204*H204,2)</f>
        <v>0</v>
      </c>
      <c r="BL204" s="19" t="s">
        <v>104</v>
      </c>
      <c r="BM204" s="185" t="s">
        <v>611</v>
      </c>
    </row>
    <row r="205" s="2" customFormat="1" ht="16.5" customHeight="1">
      <c r="A205" s="38"/>
      <c r="B205" s="172"/>
      <c r="C205" s="173" t="s">
        <v>391</v>
      </c>
      <c r="D205" s="173" t="s">
        <v>191</v>
      </c>
      <c r="E205" s="174" t="s">
        <v>3524</v>
      </c>
      <c r="F205" s="175" t="s">
        <v>3525</v>
      </c>
      <c r="G205" s="176" t="s">
        <v>2395</v>
      </c>
      <c r="H205" s="177">
        <v>59</v>
      </c>
      <c r="I205" s="178"/>
      <c r="J205" s="179">
        <f>ROUND(I205*H205,2)</f>
        <v>0</v>
      </c>
      <c r="K205" s="180"/>
      <c r="L205" s="39"/>
      <c r="M205" s="181" t="s">
        <v>1</v>
      </c>
      <c r="N205" s="182" t="s">
        <v>38</v>
      </c>
      <c r="O205" s="77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5" t="s">
        <v>104</v>
      </c>
      <c r="AT205" s="185" t="s">
        <v>191</v>
      </c>
      <c r="AU205" s="185" t="s">
        <v>80</v>
      </c>
      <c r="AY205" s="19" t="s">
        <v>189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9" t="s">
        <v>80</v>
      </c>
      <c r="BK205" s="186">
        <f>ROUND(I205*H205,2)</f>
        <v>0</v>
      </c>
      <c r="BL205" s="19" t="s">
        <v>104</v>
      </c>
      <c r="BM205" s="185" t="s">
        <v>615</v>
      </c>
    </row>
    <row r="206" s="2" customFormat="1" ht="24.15" customHeight="1">
      <c r="A206" s="38"/>
      <c r="B206" s="172"/>
      <c r="C206" s="173" t="s">
        <v>621</v>
      </c>
      <c r="D206" s="173" t="s">
        <v>191</v>
      </c>
      <c r="E206" s="174" t="s">
        <v>3526</v>
      </c>
      <c r="F206" s="175" t="s">
        <v>3527</v>
      </c>
      <c r="G206" s="176" t="s">
        <v>2395</v>
      </c>
      <c r="H206" s="177">
        <v>18</v>
      </c>
      <c r="I206" s="178"/>
      <c r="J206" s="179">
        <f>ROUND(I206*H206,2)</f>
        <v>0</v>
      </c>
      <c r="K206" s="180"/>
      <c r="L206" s="39"/>
      <c r="M206" s="181" t="s">
        <v>1</v>
      </c>
      <c r="N206" s="182" t="s">
        <v>38</v>
      </c>
      <c r="O206" s="77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5" t="s">
        <v>104</v>
      </c>
      <c r="AT206" s="185" t="s">
        <v>191</v>
      </c>
      <c r="AU206" s="185" t="s">
        <v>80</v>
      </c>
      <c r="AY206" s="19" t="s">
        <v>189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9" t="s">
        <v>80</v>
      </c>
      <c r="BK206" s="186">
        <f>ROUND(I206*H206,2)</f>
        <v>0</v>
      </c>
      <c r="BL206" s="19" t="s">
        <v>104</v>
      </c>
      <c r="BM206" s="185" t="s">
        <v>624</v>
      </c>
    </row>
    <row r="207" s="2" customFormat="1" ht="24.15" customHeight="1">
      <c r="A207" s="38"/>
      <c r="B207" s="172"/>
      <c r="C207" s="173" t="s">
        <v>398</v>
      </c>
      <c r="D207" s="173" t="s">
        <v>191</v>
      </c>
      <c r="E207" s="174" t="s">
        <v>3528</v>
      </c>
      <c r="F207" s="175" t="s">
        <v>3529</v>
      </c>
      <c r="G207" s="176" t="s">
        <v>2395</v>
      </c>
      <c r="H207" s="177">
        <v>25</v>
      </c>
      <c r="I207" s="178"/>
      <c r="J207" s="179">
        <f>ROUND(I207*H207,2)</f>
        <v>0</v>
      </c>
      <c r="K207" s="180"/>
      <c r="L207" s="39"/>
      <c r="M207" s="181" t="s">
        <v>1</v>
      </c>
      <c r="N207" s="182" t="s">
        <v>38</v>
      </c>
      <c r="O207" s="77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5" t="s">
        <v>104</v>
      </c>
      <c r="AT207" s="185" t="s">
        <v>191</v>
      </c>
      <c r="AU207" s="185" t="s">
        <v>80</v>
      </c>
      <c r="AY207" s="19" t="s">
        <v>189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9" t="s">
        <v>80</v>
      </c>
      <c r="BK207" s="186">
        <f>ROUND(I207*H207,2)</f>
        <v>0</v>
      </c>
      <c r="BL207" s="19" t="s">
        <v>104</v>
      </c>
      <c r="BM207" s="185" t="s">
        <v>628</v>
      </c>
    </row>
    <row r="208" s="2" customFormat="1" ht="24.15" customHeight="1">
      <c r="A208" s="38"/>
      <c r="B208" s="172"/>
      <c r="C208" s="173" t="s">
        <v>631</v>
      </c>
      <c r="D208" s="173" t="s">
        <v>191</v>
      </c>
      <c r="E208" s="174" t="s">
        <v>3530</v>
      </c>
      <c r="F208" s="175" t="s">
        <v>3531</v>
      </c>
      <c r="G208" s="176" t="s">
        <v>2395</v>
      </c>
      <c r="H208" s="177">
        <v>90</v>
      </c>
      <c r="I208" s="178"/>
      <c r="J208" s="179">
        <f>ROUND(I208*H208,2)</f>
        <v>0</v>
      </c>
      <c r="K208" s="180"/>
      <c r="L208" s="39"/>
      <c r="M208" s="181" t="s">
        <v>1</v>
      </c>
      <c r="N208" s="182" t="s">
        <v>38</v>
      </c>
      <c r="O208" s="77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5" t="s">
        <v>104</v>
      </c>
      <c r="AT208" s="185" t="s">
        <v>191</v>
      </c>
      <c r="AU208" s="185" t="s">
        <v>80</v>
      </c>
      <c r="AY208" s="19" t="s">
        <v>189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9" t="s">
        <v>80</v>
      </c>
      <c r="BK208" s="186">
        <f>ROUND(I208*H208,2)</f>
        <v>0</v>
      </c>
      <c r="BL208" s="19" t="s">
        <v>104</v>
      </c>
      <c r="BM208" s="185" t="s">
        <v>634</v>
      </c>
    </row>
    <row r="209" s="2" customFormat="1" ht="24.15" customHeight="1">
      <c r="A209" s="38"/>
      <c r="B209" s="172"/>
      <c r="C209" s="173" t="s">
        <v>399</v>
      </c>
      <c r="D209" s="173" t="s">
        <v>191</v>
      </c>
      <c r="E209" s="174" t="s">
        <v>3532</v>
      </c>
      <c r="F209" s="175" t="s">
        <v>3533</v>
      </c>
      <c r="G209" s="176" t="s">
        <v>2395</v>
      </c>
      <c r="H209" s="177">
        <v>14</v>
      </c>
      <c r="I209" s="178"/>
      <c r="J209" s="179">
        <f>ROUND(I209*H209,2)</f>
        <v>0</v>
      </c>
      <c r="K209" s="180"/>
      <c r="L209" s="39"/>
      <c r="M209" s="181" t="s">
        <v>1</v>
      </c>
      <c r="N209" s="182" t="s">
        <v>38</v>
      </c>
      <c r="O209" s="77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5" t="s">
        <v>104</v>
      </c>
      <c r="AT209" s="185" t="s">
        <v>191</v>
      </c>
      <c r="AU209" s="185" t="s">
        <v>80</v>
      </c>
      <c r="AY209" s="19" t="s">
        <v>189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9" t="s">
        <v>80</v>
      </c>
      <c r="BK209" s="186">
        <f>ROUND(I209*H209,2)</f>
        <v>0</v>
      </c>
      <c r="BL209" s="19" t="s">
        <v>104</v>
      </c>
      <c r="BM209" s="185" t="s">
        <v>637</v>
      </c>
    </row>
    <row r="210" s="2" customFormat="1" ht="21.75" customHeight="1">
      <c r="A210" s="38"/>
      <c r="B210" s="172"/>
      <c r="C210" s="173" t="s">
        <v>639</v>
      </c>
      <c r="D210" s="173" t="s">
        <v>191</v>
      </c>
      <c r="E210" s="174" t="s">
        <v>3534</v>
      </c>
      <c r="F210" s="175" t="s">
        <v>3535</v>
      </c>
      <c r="G210" s="176" t="s">
        <v>2395</v>
      </c>
      <c r="H210" s="177">
        <v>33</v>
      </c>
      <c r="I210" s="178"/>
      <c r="J210" s="179">
        <f>ROUND(I210*H210,2)</f>
        <v>0</v>
      </c>
      <c r="K210" s="180"/>
      <c r="L210" s="39"/>
      <c r="M210" s="181" t="s">
        <v>1</v>
      </c>
      <c r="N210" s="182" t="s">
        <v>38</v>
      </c>
      <c r="O210" s="77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5" t="s">
        <v>104</v>
      </c>
      <c r="AT210" s="185" t="s">
        <v>191</v>
      </c>
      <c r="AU210" s="185" t="s">
        <v>80</v>
      </c>
      <c r="AY210" s="19" t="s">
        <v>189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9" t="s">
        <v>80</v>
      </c>
      <c r="BK210" s="186">
        <f>ROUND(I210*H210,2)</f>
        <v>0</v>
      </c>
      <c r="BL210" s="19" t="s">
        <v>104</v>
      </c>
      <c r="BM210" s="185" t="s">
        <v>642</v>
      </c>
    </row>
    <row r="211" s="2" customFormat="1" ht="24.15" customHeight="1">
      <c r="A211" s="38"/>
      <c r="B211" s="172"/>
      <c r="C211" s="173" t="s">
        <v>403</v>
      </c>
      <c r="D211" s="173" t="s">
        <v>191</v>
      </c>
      <c r="E211" s="174" t="s">
        <v>3536</v>
      </c>
      <c r="F211" s="175" t="s">
        <v>3537</v>
      </c>
      <c r="G211" s="176" t="s">
        <v>2395</v>
      </c>
      <c r="H211" s="177">
        <v>52</v>
      </c>
      <c r="I211" s="178"/>
      <c r="J211" s="179">
        <f>ROUND(I211*H211,2)</f>
        <v>0</v>
      </c>
      <c r="K211" s="180"/>
      <c r="L211" s="39"/>
      <c r="M211" s="181" t="s">
        <v>1</v>
      </c>
      <c r="N211" s="182" t="s">
        <v>38</v>
      </c>
      <c r="O211" s="77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5" t="s">
        <v>104</v>
      </c>
      <c r="AT211" s="185" t="s">
        <v>191</v>
      </c>
      <c r="AU211" s="185" t="s">
        <v>80</v>
      </c>
      <c r="AY211" s="19" t="s">
        <v>189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9" t="s">
        <v>80</v>
      </c>
      <c r="BK211" s="186">
        <f>ROUND(I211*H211,2)</f>
        <v>0</v>
      </c>
      <c r="BL211" s="19" t="s">
        <v>104</v>
      </c>
      <c r="BM211" s="185" t="s">
        <v>646</v>
      </c>
    </row>
    <row r="212" s="2" customFormat="1" ht="16.5" customHeight="1">
      <c r="A212" s="38"/>
      <c r="B212" s="172"/>
      <c r="C212" s="173" t="s">
        <v>652</v>
      </c>
      <c r="D212" s="173" t="s">
        <v>191</v>
      </c>
      <c r="E212" s="174" t="s">
        <v>3538</v>
      </c>
      <c r="F212" s="175" t="s">
        <v>3539</v>
      </c>
      <c r="G212" s="176" t="s">
        <v>2395</v>
      </c>
      <c r="H212" s="177">
        <v>6</v>
      </c>
      <c r="I212" s="178"/>
      <c r="J212" s="179">
        <f>ROUND(I212*H212,2)</f>
        <v>0</v>
      </c>
      <c r="K212" s="180"/>
      <c r="L212" s="39"/>
      <c r="M212" s="181" t="s">
        <v>1</v>
      </c>
      <c r="N212" s="182" t="s">
        <v>38</v>
      </c>
      <c r="O212" s="77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5" t="s">
        <v>104</v>
      </c>
      <c r="AT212" s="185" t="s">
        <v>191</v>
      </c>
      <c r="AU212" s="185" t="s">
        <v>80</v>
      </c>
      <c r="AY212" s="19" t="s">
        <v>189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9" t="s">
        <v>80</v>
      </c>
      <c r="BK212" s="186">
        <f>ROUND(I212*H212,2)</f>
        <v>0</v>
      </c>
      <c r="BL212" s="19" t="s">
        <v>104</v>
      </c>
      <c r="BM212" s="185" t="s">
        <v>655</v>
      </c>
    </row>
    <row r="213" s="2" customFormat="1" ht="21.75" customHeight="1">
      <c r="A213" s="38"/>
      <c r="B213" s="172"/>
      <c r="C213" s="173" t="s">
        <v>406</v>
      </c>
      <c r="D213" s="173" t="s">
        <v>191</v>
      </c>
      <c r="E213" s="174" t="s">
        <v>3540</v>
      </c>
      <c r="F213" s="175" t="s">
        <v>3541</v>
      </c>
      <c r="G213" s="176" t="s">
        <v>2395</v>
      </c>
      <c r="H213" s="177">
        <v>90</v>
      </c>
      <c r="I213" s="178"/>
      <c r="J213" s="179">
        <f>ROUND(I213*H213,2)</f>
        <v>0</v>
      </c>
      <c r="K213" s="180"/>
      <c r="L213" s="39"/>
      <c r="M213" s="181" t="s">
        <v>1</v>
      </c>
      <c r="N213" s="182" t="s">
        <v>38</v>
      </c>
      <c r="O213" s="77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5" t="s">
        <v>104</v>
      </c>
      <c r="AT213" s="185" t="s">
        <v>191</v>
      </c>
      <c r="AU213" s="185" t="s">
        <v>80</v>
      </c>
      <c r="AY213" s="19" t="s">
        <v>189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9" t="s">
        <v>80</v>
      </c>
      <c r="BK213" s="186">
        <f>ROUND(I213*H213,2)</f>
        <v>0</v>
      </c>
      <c r="BL213" s="19" t="s">
        <v>104</v>
      </c>
      <c r="BM213" s="185" t="s">
        <v>658</v>
      </c>
    </row>
    <row r="214" s="2" customFormat="1" ht="21.75" customHeight="1">
      <c r="A214" s="38"/>
      <c r="B214" s="172"/>
      <c r="C214" s="173" t="s">
        <v>659</v>
      </c>
      <c r="D214" s="173" t="s">
        <v>191</v>
      </c>
      <c r="E214" s="174" t="s">
        <v>3542</v>
      </c>
      <c r="F214" s="175" t="s">
        <v>3543</v>
      </c>
      <c r="G214" s="176" t="s">
        <v>2395</v>
      </c>
      <c r="H214" s="177">
        <v>43</v>
      </c>
      <c r="I214" s="178"/>
      <c r="J214" s="179">
        <f>ROUND(I214*H214,2)</f>
        <v>0</v>
      </c>
      <c r="K214" s="180"/>
      <c r="L214" s="39"/>
      <c r="M214" s="181" t="s">
        <v>1</v>
      </c>
      <c r="N214" s="182" t="s">
        <v>38</v>
      </c>
      <c r="O214" s="77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5" t="s">
        <v>104</v>
      </c>
      <c r="AT214" s="185" t="s">
        <v>191</v>
      </c>
      <c r="AU214" s="185" t="s">
        <v>80</v>
      </c>
      <c r="AY214" s="19" t="s">
        <v>189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9" t="s">
        <v>80</v>
      </c>
      <c r="BK214" s="186">
        <f>ROUND(I214*H214,2)</f>
        <v>0</v>
      </c>
      <c r="BL214" s="19" t="s">
        <v>104</v>
      </c>
      <c r="BM214" s="185" t="s">
        <v>662</v>
      </c>
    </row>
    <row r="215" s="2" customFormat="1" ht="21.75" customHeight="1">
      <c r="A215" s="38"/>
      <c r="B215" s="172"/>
      <c r="C215" s="173" t="s">
        <v>411</v>
      </c>
      <c r="D215" s="173" t="s">
        <v>191</v>
      </c>
      <c r="E215" s="174" t="s">
        <v>3544</v>
      </c>
      <c r="F215" s="175" t="s">
        <v>3545</v>
      </c>
      <c r="G215" s="176" t="s">
        <v>2395</v>
      </c>
      <c r="H215" s="177">
        <v>89</v>
      </c>
      <c r="I215" s="178"/>
      <c r="J215" s="179">
        <f>ROUND(I215*H215,2)</f>
        <v>0</v>
      </c>
      <c r="K215" s="180"/>
      <c r="L215" s="39"/>
      <c r="M215" s="181" t="s">
        <v>1</v>
      </c>
      <c r="N215" s="182" t="s">
        <v>38</v>
      </c>
      <c r="O215" s="77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5" t="s">
        <v>104</v>
      </c>
      <c r="AT215" s="185" t="s">
        <v>191</v>
      </c>
      <c r="AU215" s="185" t="s">
        <v>80</v>
      </c>
      <c r="AY215" s="19" t="s">
        <v>189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9" t="s">
        <v>80</v>
      </c>
      <c r="BK215" s="186">
        <f>ROUND(I215*H215,2)</f>
        <v>0</v>
      </c>
      <c r="BL215" s="19" t="s">
        <v>104</v>
      </c>
      <c r="BM215" s="185" t="s">
        <v>665</v>
      </c>
    </row>
    <row r="216" s="2" customFormat="1" ht="16.5" customHeight="1">
      <c r="A216" s="38"/>
      <c r="B216" s="172"/>
      <c r="C216" s="173" t="s">
        <v>667</v>
      </c>
      <c r="D216" s="173" t="s">
        <v>191</v>
      </c>
      <c r="E216" s="174" t="s">
        <v>3546</v>
      </c>
      <c r="F216" s="175" t="s">
        <v>3547</v>
      </c>
      <c r="G216" s="176" t="s">
        <v>2395</v>
      </c>
      <c r="H216" s="177">
        <v>61</v>
      </c>
      <c r="I216" s="178"/>
      <c r="J216" s="179">
        <f>ROUND(I216*H216,2)</f>
        <v>0</v>
      </c>
      <c r="K216" s="180"/>
      <c r="L216" s="39"/>
      <c r="M216" s="181" t="s">
        <v>1</v>
      </c>
      <c r="N216" s="182" t="s">
        <v>38</v>
      </c>
      <c r="O216" s="77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5" t="s">
        <v>104</v>
      </c>
      <c r="AT216" s="185" t="s">
        <v>191</v>
      </c>
      <c r="AU216" s="185" t="s">
        <v>80</v>
      </c>
      <c r="AY216" s="19" t="s">
        <v>189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9" t="s">
        <v>80</v>
      </c>
      <c r="BK216" s="186">
        <f>ROUND(I216*H216,2)</f>
        <v>0</v>
      </c>
      <c r="BL216" s="19" t="s">
        <v>104</v>
      </c>
      <c r="BM216" s="185" t="s">
        <v>670</v>
      </c>
    </row>
    <row r="217" s="2" customFormat="1" ht="21.75" customHeight="1">
      <c r="A217" s="38"/>
      <c r="B217" s="172"/>
      <c r="C217" s="173" t="s">
        <v>415</v>
      </c>
      <c r="D217" s="173" t="s">
        <v>191</v>
      </c>
      <c r="E217" s="174" t="s">
        <v>3548</v>
      </c>
      <c r="F217" s="175" t="s">
        <v>3549</v>
      </c>
      <c r="G217" s="176" t="s">
        <v>2395</v>
      </c>
      <c r="H217" s="177">
        <v>18</v>
      </c>
      <c r="I217" s="178"/>
      <c r="J217" s="179">
        <f>ROUND(I217*H217,2)</f>
        <v>0</v>
      </c>
      <c r="K217" s="180"/>
      <c r="L217" s="39"/>
      <c r="M217" s="181" t="s">
        <v>1</v>
      </c>
      <c r="N217" s="182" t="s">
        <v>38</v>
      </c>
      <c r="O217" s="77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5" t="s">
        <v>104</v>
      </c>
      <c r="AT217" s="185" t="s">
        <v>191</v>
      </c>
      <c r="AU217" s="185" t="s">
        <v>80</v>
      </c>
      <c r="AY217" s="19" t="s">
        <v>189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9" t="s">
        <v>80</v>
      </c>
      <c r="BK217" s="186">
        <f>ROUND(I217*H217,2)</f>
        <v>0</v>
      </c>
      <c r="BL217" s="19" t="s">
        <v>104</v>
      </c>
      <c r="BM217" s="185" t="s">
        <v>674</v>
      </c>
    </row>
    <row r="218" s="2" customFormat="1" ht="24.15" customHeight="1">
      <c r="A218" s="38"/>
      <c r="B218" s="172"/>
      <c r="C218" s="173" t="s">
        <v>675</v>
      </c>
      <c r="D218" s="173" t="s">
        <v>191</v>
      </c>
      <c r="E218" s="174" t="s">
        <v>3550</v>
      </c>
      <c r="F218" s="175" t="s">
        <v>3551</v>
      </c>
      <c r="G218" s="176" t="s">
        <v>2395</v>
      </c>
      <c r="H218" s="177">
        <v>61</v>
      </c>
      <c r="I218" s="178"/>
      <c r="J218" s="179">
        <f>ROUND(I218*H218,2)</f>
        <v>0</v>
      </c>
      <c r="K218" s="180"/>
      <c r="L218" s="39"/>
      <c r="M218" s="181" t="s">
        <v>1</v>
      </c>
      <c r="N218" s="182" t="s">
        <v>38</v>
      </c>
      <c r="O218" s="77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5" t="s">
        <v>104</v>
      </c>
      <c r="AT218" s="185" t="s">
        <v>191</v>
      </c>
      <c r="AU218" s="185" t="s">
        <v>80</v>
      </c>
      <c r="AY218" s="19" t="s">
        <v>189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9" t="s">
        <v>80</v>
      </c>
      <c r="BK218" s="186">
        <f>ROUND(I218*H218,2)</f>
        <v>0</v>
      </c>
      <c r="BL218" s="19" t="s">
        <v>104</v>
      </c>
      <c r="BM218" s="185" t="s">
        <v>678</v>
      </c>
    </row>
    <row r="219" s="2" customFormat="1" ht="16.5" customHeight="1">
      <c r="A219" s="38"/>
      <c r="B219" s="172"/>
      <c r="C219" s="173" t="s">
        <v>421</v>
      </c>
      <c r="D219" s="173" t="s">
        <v>191</v>
      </c>
      <c r="E219" s="174" t="s">
        <v>3552</v>
      </c>
      <c r="F219" s="175" t="s">
        <v>3553</v>
      </c>
      <c r="G219" s="176" t="s">
        <v>2395</v>
      </c>
      <c r="H219" s="177">
        <v>48</v>
      </c>
      <c r="I219" s="178"/>
      <c r="J219" s="179">
        <f>ROUND(I219*H219,2)</f>
        <v>0</v>
      </c>
      <c r="K219" s="180"/>
      <c r="L219" s="39"/>
      <c r="M219" s="181" t="s">
        <v>1</v>
      </c>
      <c r="N219" s="182" t="s">
        <v>38</v>
      </c>
      <c r="O219" s="77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5" t="s">
        <v>104</v>
      </c>
      <c r="AT219" s="185" t="s">
        <v>191</v>
      </c>
      <c r="AU219" s="185" t="s">
        <v>80</v>
      </c>
      <c r="AY219" s="19" t="s">
        <v>189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9" t="s">
        <v>80</v>
      </c>
      <c r="BK219" s="186">
        <f>ROUND(I219*H219,2)</f>
        <v>0</v>
      </c>
      <c r="BL219" s="19" t="s">
        <v>104</v>
      </c>
      <c r="BM219" s="185" t="s">
        <v>682</v>
      </c>
    </row>
    <row r="220" s="2" customFormat="1" ht="24.15" customHeight="1">
      <c r="A220" s="38"/>
      <c r="B220" s="172"/>
      <c r="C220" s="173" t="s">
        <v>684</v>
      </c>
      <c r="D220" s="173" t="s">
        <v>191</v>
      </c>
      <c r="E220" s="174" t="s">
        <v>3554</v>
      </c>
      <c r="F220" s="175" t="s">
        <v>3555</v>
      </c>
      <c r="G220" s="176" t="s">
        <v>2395</v>
      </c>
      <c r="H220" s="177">
        <v>32</v>
      </c>
      <c r="I220" s="178"/>
      <c r="J220" s="179">
        <f>ROUND(I220*H220,2)</f>
        <v>0</v>
      </c>
      <c r="K220" s="180"/>
      <c r="L220" s="39"/>
      <c r="M220" s="181" t="s">
        <v>1</v>
      </c>
      <c r="N220" s="182" t="s">
        <v>38</v>
      </c>
      <c r="O220" s="77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5" t="s">
        <v>104</v>
      </c>
      <c r="AT220" s="185" t="s">
        <v>191</v>
      </c>
      <c r="AU220" s="185" t="s">
        <v>80</v>
      </c>
      <c r="AY220" s="19" t="s">
        <v>189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9" t="s">
        <v>80</v>
      </c>
      <c r="BK220" s="186">
        <f>ROUND(I220*H220,2)</f>
        <v>0</v>
      </c>
      <c r="BL220" s="19" t="s">
        <v>104</v>
      </c>
      <c r="BM220" s="185" t="s">
        <v>687</v>
      </c>
    </row>
    <row r="221" s="2" customFormat="1" ht="21.75" customHeight="1">
      <c r="A221" s="38"/>
      <c r="B221" s="172"/>
      <c r="C221" s="173" t="s">
        <v>426</v>
      </c>
      <c r="D221" s="173" t="s">
        <v>191</v>
      </c>
      <c r="E221" s="174" t="s">
        <v>3556</v>
      </c>
      <c r="F221" s="175" t="s">
        <v>3557</v>
      </c>
      <c r="G221" s="176" t="s">
        <v>2395</v>
      </c>
      <c r="H221" s="177">
        <v>20</v>
      </c>
      <c r="I221" s="178"/>
      <c r="J221" s="179">
        <f>ROUND(I221*H221,2)</f>
        <v>0</v>
      </c>
      <c r="K221" s="180"/>
      <c r="L221" s="39"/>
      <c r="M221" s="181" t="s">
        <v>1</v>
      </c>
      <c r="N221" s="182" t="s">
        <v>38</v>
      </c>
      <c r="O221" s="77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5" t="s">
        <v>104</v>
      </c>
      <c r="AT221" s="185" t="s">
        <v>191</v>
      </c>
      <c r="AU221" s="185" t="s">
        <v>80</v>
      </c>
      <c r="AY221" s="19" t="s">
        <v>189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9" t="s">
        <v>80</v>
      </c>
      <c r="BK221" s="186">
        <f>ROUND(I221*H221,2)</f>
        <v>0</v>
      </c>
      <c r="BL221" s="19" t="s">
        <v>104</v>
      </c>
      <c r="BM221" s="185" t="s">
        <v>702</v>
      </c>
    </row>
    <row r="222" s="2" customFormat="1" ht="24.15" customHeight="1">
      <c r="A222" s="38"/>
      <c r="B222" s="172"/>
      <c r="C222" s="173" t="s">
        <v>703</v>
      </c>
      <c r="D222" s="173" t="s">
        <v>191</v>
      </c>
      <c r="E222" s="174" t="s">
        <v>3558</v>
      </c>
      <c r="F222" s="175" t="s">
        <v>3559</v>
      </c>
      <c r="G222" s="176" t="s">
        <v>2395</v>
      </c>
      <c r="H222" s="177">
        <v>22</v>
      </c>
      <c r="I222" s="178"/>
      <c r="J222" s="179">
        <f>ROUND(I222*H222,2)</f>
        <v>0</v>
      </c>
      <c r="K222" s="180"/>
      <c r="L222" s="39"/>
      <c r="M222" s="181" t="s">
        <v>1</v>
      </c>
      <c r="N222" s="182" t="s">
        <v>38</v>
      </c>
      <c r="O222" s="77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5" t="s">
        <v>104</v>
      </c>
      <c r="AT222" s="185" t="s">
        <v>191</v>
      </c>
      <c r="AU222" s="185" t="s">
        <v>80</v>
      </c>
      <c r="AY222" s="19" t="s">
        <v>189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9" t="s">
        <v>80</v>
      </c>
      <c r="BK222" s="186">
        <f>ROUND(I222*H222,2)</f>
        <v>0</v>
      </c>
      <c r="BL222" s="19" t="s">
        <v>104</v>
      </c>
      <c r="BM222" s="185" t="s">
        <v>706</v>
      </c>
    </row>
    <row r="223" s="2" customFormat="1" ht="21.75" customHeight="1">
      <c r="A223" s="38"/>
      <c r="B223" s="172"/>
      <c r="C223" s="173" t="s">
        <v>431</v>
      </c>
      <c r="D223" s="173" t="s">
        <v>191</v>
      </c>
      <c r="E223" s="174" t="s">
        <v>3560</v>
      </c>
      <c r="F223" s="175" t="s">
        <v>3561</v>
      </c>
      <c r="G223" s="176" t="s">
        <v>2395</v>
      </c>
      <c r="H223" s="177">
        <v>54</v>
      </c>
      <c r="I223" s="178"/>
      <c r="J223" s="179">
        <f>ROUND(I223*H223,2)</f>
        <v>0</v>
      </c>
      <c r="K223" s="180"/>
      <c r="L223" s="39"/>
      <c r="M223" s="181" t="s">
        <v>1</v>
      </c>
      <c r="N223" s="182" t="s">
        <v>38</v>
      </c>
      <c r="O223" s="77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5" t="s">
        <v>104</v>
      </c>
      <c r="AT223" s="185" t="s">
        <v>191</v>
      </c>
      <c r="AU223" s="185" t="s">
        <v>80</v>
      </c>
      <c r="AY223" s="19" t="s">
        <v>189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9" t="s">
        <v>80</v>
      </c>
      <c r="BK223" s="186">
        <f>ROUND(I223*H223,2)</f>
        <v>0</v>
      </c>
      <c r="BL223" s="19" t="s">
        <v>104</v>
      </c>
      <c r="BM223" s="185" t="s">
        <v>711</v>
      </c>
    </row>
    <row r="224" s="2" customFormat="1" ht="16.5" customHeight="1">
      <c r="A224" s="38"/>
      <c r="B224" s="172"/>
      <c r="C224" s="173" t="s">
        <v>720</v>
      </c>
      <c r="D224" s="173" t="s">
        <v>191</v>
      </c>
      <c r="E224" s="174" t="s">
        <v>3562</v>
      </c>
      <c r="F224" s="175" t="s">
        <v>3563</v>
      </c>
      <c r="G224" s="176" t="s">
        <v>2395</v>
      </c>
      <c r="H224" s="177">
        <v>26</v>
      </c>
      <c r="I224" s="178"/>
      <c r="J224" s="179">
        <f>ROUND(I224*H224,2)</f>
        <v>0</v>
      </c>
      <c r="K224" s="180"/>
      <c r="L224" s="39"/>
      <c r="M224" s="181" t="s">
        <v>1</v>
      </c>
      <c r="N224" s="182" t="s">
        <v>38</v>
      </c>
      <c r="O224" s="77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5" t="s">
        <v>104</v>
      </c>
      <c r="AT224" s="185" t="s">
        <v>191</v>
      </c>
      <c r="AU224" s="185" t="s">
        <v>80</v>
      </c>
      <c r="AY224" s="19" t="s">
        <v>189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9" t="s">
        <v>80</v>
      </c>
      <c r="BK224" s="186">
        <f>ROUND(I224*H224,2)</f>
        <v>0</v>
      </c>
      <c r="BL224" s="19" t="s">
        <v>104</v>
      </c>
      <c r="BM224" s="185" t="s">
        <v>723</v>
      </c>
    </row>
    <row r="225" s="2" customFormat="1" ht="24.15" customHeight="1">
      <c r="A225" s="38"/>
      <c r="B225" s="172"/>
      <c r="C225" s="173" t="s">
        <v>434</v>
      </c>
      <c r="D225" s="173" t="s">
        <v>191</v>
      </c>
      <c r="E225" s="174" t="s">
        <v>3564</v>
      </c>
      <c r="F225" s="175" t="s">
        <v>3565</v>
      </c>
      <c r="G225" s="176" t="s">
        <v>2395</v>
      </c>
      <c r="H225" s="177">
        <v>37</v>
      </c>
      <c r="I225" s="178"/>
      <c r="J225" s="179">
        <f>ROUND(I225*H225,2)</f>
        <v>0</v>
      </c>
      <c r="K225" s="180"/>
      <c r="L225" s="39"/>
      <c r="M225" s="181" t="s">
        <v>1</v>
      </c>
      <c r="N225" s="182" t="s">
        <v>38</v>
      </c>
      <c r="O225" s="77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85" t="s">
        <v>104</v>
      </c>
      <c r="AT225" s="185" t="s">
        <v>191</v>
      </c>
      <c r="AU225" s="185" t="s">
        <v>80</v>
      </c>
      <c r="AY225" s="19" t="s">
        <v>189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9" t="s">
        <v>80</v>
      </c>
      <c r="BK225" s="186">
        <f>ROUND(I225*H225,2)</f>
        <v>0</v>
      </c>
      <c r="BL225" s="19" t="s">
        <v>104</v>
      </c>
      <c r="BM225" s="185" t="s">
        <v>728</v>
      </c>
    </row>
    <row r="226" s="2" customFormat="1" ht="21.75" customHeight="1">
      <c r="A226" s="38"/>
      <c r="B226" s="172"/>
      <c r="C226" s="173" t="s">
        <v>731</v>
      </c>
      <c r="D226" s="173" t="s">
        <v>191</v>
      </c>
      <c r="E226" s="174" t="s">
        <v>3566</v>
      </c>
      <c r="F226" s="175" t="s">
        <v>3567</v>
      </c>
      <c r="G226" s="176" t="s">
        <v>2395</v>
      </c>
      <c r="H226" s="177">
        <v>39</v>
      </c>
      <c r="I226" s="178"/>
      <c r="J226" s="179">
        <f>ROUND(I226*H226,2)</f>
        <v>0</v>
      </c>
      <c r="K226" s="180"/>
      <c r="L226" s="39"/>
      <c r="M226" s="181" t="s">
        <v>1</v>
      </c>
      <c r="N226" s="182" t="s">
        <v>38</v>
      </c>
      <c r="O226" s="77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85" t="s">
        <v>104</v>
      </c>
      <c r="AT226" s="185" t="s">
        <v>191</v>
      </c>
      <c r="AU226" s="185" t="s">
        <v>80</v>
      </c>
      <c r="AY226" s="19" t="s">
        <v>189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9" t="s">
        <v>80</v>
      </c>
      <c r="BK226" s="186">
        <f>ROUND(I226*H226,2)</f>
        <v>0</v>
      </c>
      <c r="BL226" s="19" t="s">
        <v>104</v>
      </c>
      <c r="BM226" s="185" t="s">
        <v>734</v>
      </c>
    </row>
    <row r="227" s="2" customFormat="1" ht="21.75" customHeight="1">
      <c r="A227" s="38"/>
      <c r="B227" s="172"/>
      <c r="C227" s="173" t="s">
        <v>440</v>
      </c>
      <c r="D227" s="173" t="s">
        <v>191</v>
      </c>
      <c r="E227" s="174" t="s">
        <v>3568</v>
      </c>
      <c r="F227" s="175" t="s">
        <v>3569</v>
      </c>
      <c r="G227" s="176" t="s">
        <v>2395</v>
      </c>
      <c r="H227" s="177">
        <v>34</v>
      </c>
      <c r="I227" s="178"/>
      <c r="J227" s="179">
        <f>ROUND(I227*H227,2)</f>
        <v>0</v>
      </c>
      <c r="K227" s="180"/>
      <c r="L227" s="39"/>
      <c r="M227" s="181" t="s">
        <v>1</v>
      </c>
      <c r="N227" s="182" t="s">
        <v>38</v>
      </c>
      <c r="O227" s="77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5" t="s">
        <v>104</v>
      </c>
      <c r="AT227" s="185" t="s">
        <v>191</v>
      </c>
      <c r="AU227" s="185" t="s">
        <v>80</v>
      </c>
      <c r="AY227" s="19" t="s">
        <v>189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9" t="s">
        <v>80</v>
      </c>
      <c r="BK227" s="186">
        <f>ROUND(I227*H227,2)</f>
        <v>0</v>
      </c>
      <c r="BL227" s="19" t="s">
        <v>104</v>
      </c>
      <c r="BM227" s="185" t="s">
        <v>737</v>
      </c>
    </row>
    <row r="228" s="2" customFormat="1" ht="16.5" customHeight="1">
      <c r="A228" s="38"/>
      <c r="B228" s="172"/>
      <c r="C228" s="173" t="s">
        <v>738</v>
      </c>
      <c r="D228" s="173" t="s">
        <v>191</v>
      </c>
      <c r="E228" s="174" t="s">
        <v>3570</v>
      </c>
      <c r="F228" s="175" t="s">
        <v>3571</v>
      </c>
      <c r="G228" s="176" t="s">
        <v>2395</v>
      </c>
      <c r="H228" s="177">
        <v>43</v>
      </c>
      <c r="I228" s="178"/>
      <c r="J228" s="179">
        <f>ROUND(I228*H228,2)</f>
        <v>0</v>
      </c>
      <c r="K228" s="180"/>
      <c r="L228" s="39"/>
      <c r="M228" s="181" t="s">
        <v>1</v>
      </c>
      <c r="N228" s="182" t="s">
        <v>38</v>
      </c>
      <c r="O228" s="77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5" t="s">
        <v>104</v>
      </c>
      <c r="AT228" s="185" t="s">
        <v>191</v>
      </c>
      <c r="AU228" s="185" t="s">
        <v>80</v>
      </c>
      <c r="AY228" s="19" t="s">
        <v>189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9" t="s">
        <v>80</v>
      </c>
      <c r="BK228" s="186">
        <f>ROUND(I228*H228,2)</f>
        <v>0</v>
      </c>
      <c r="BL228" s="19" t="s">
        <v>104</v>
      </c>
      <c r="BM228" s="185" t="s">
        <v>741</v>
      </c>
    </row>
    <row r="229" s="2" customFormat="1" ht="16.5" customHeight="1">
      <c r="A229" s="38"/>
      <c r="B229" s="172"/>
      <c r="C229" s="173" t="s">
        <v>444</v>
      </c>
      <c r="D229" s="173" t="s">
        <v>191</v>
      </c>
      <c r="E229" s="174" t="s">
        <v>3572</v>
      </c>
      <c r="F229" s="175" t="s">
        <v>3573</v>
      </c>
      <c r="G229" s="176" t="s">
        <v>2395</v>
      </c>
      <c r="H229" s="177">
        <v>90</v>
      </c>
      <c r="I229" s="178"/>
      <c r="J229" s="179">
        <f>ROUND(I229*H229,2)</f>
        <v>0</v>
      </c>
      <c r="K229" s="180"/>
      <c r="L229" s="39"/>
      <c r="M229" s="181" t="s">
        <v>1</v>
      </c>
      <c r="N229" s="182" t="s">
        <v>38</v>
      </c>
      <c r="O229" s="77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5" t="s">
        <v>104</v>
      </c>
      <c r="AT229" s="185" t="s">
        <v>191</v>
      </c>
      <c r="AU229" s="185" t="s">
        <v>80</v>
      </c>
      <c r="AY229" s="19" t="s">
        <v>189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9" t="s">
        <v>80</v>
      </c>
      <c r="BK229" s="186">
        <f>ROUND(I229*H229,2)</f>
        <v>0</v>
      </c>
      <c r="BL229" s="19" t="s">
        <v>104</v>
      </c>
      <c r="BM229" s="185" t="s">
        <v>744</v>
      </c>
    </row>
    <row r="230" s="12" customFormat="1" ht="25.92" customHeight="1">
      <c r="A230" s="12"/>
      <c r="B230" s="159"/>
      <c r="C230" s="12"/>
      <c r="D230" s="160" t="s">
        <v>72</v>
      </c>
      <c r="E230" s="161" t="s">
        <v>3574</v>
      </c>
      <c r="F230" s="161" t="s">
        <v>3574</v>
      </c>
      <c r="G230" s="12"/>
      <c r="H230" s="12"/>
      <c r="I230" s="162"/>
      <c r="J230" s="163">
        <f>BK230</f>
        <v>0</v>
      </c>
      <c r="K230" s="12"/>
      <c r="L230" s="159"/>
      <c r="M230" s="164"/>
      <c r="N230" s="165"/>
      <c r="O230" s="165"/>
      <c r="P230" s="166">
        <f>SUM(P231:P248)</f>
        <v>0</v>
      </c>
      <c r="Q230" s="165"/>
      <c r="R230" s="166">
        <f>SUM(R231:R248)</f>
        <v>0</v>
      </c>
      <c r="S230" s="165"/>
      <c r="T230" s="167">
        <f>SUM(T231:T248)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60" t="s">
        <v>80</v>
      </c>
      <c r="AT230" s="168" t="s">
        <v>72</v>
      </c>
      <c r="AU230" s="168" t="s">
        <v>73</v>
      </c>
      <c r="AY230" s="160" t="s">
        <v>189</v>
      </c>
      <c r="BK230" s="169">
        <f>SUM(BK231:BK248)</f>
        <v>0</v>
      </c>
    </row>
    <row r="231" s="2" customFormat="1" ht="24.15" customHeight="1">
      <c r="A231" s="38"/>
      <c r="B231" s="172"/>
      <c r="C231" s="173" t="s">
        <v>749</v>
      </c>
      <c r="D231" s="173" t="s">
        <v>191</v>
      </c>
      <c r="E231" s="174" t="s">
        <v>3575</v>
      </c>
      <c r="F231" s="175" t="s">
        <v>3576</v>
      </c>
      <c r="G231" s="176" t="s">
        <v>2395</v>
      </c>
      <c r="H231" s="177">
        <v>4774</v>
      </c>
      <c r="I231" s="178"/>
      <c r="J231" s="179">
        <f>ROUND(I231*H231,2)</f>
        <v>0</v>
      </c>
      <c r="K231" s="180"/>
      <c r="L231" s="39"/>
      <c r="M231" s="181" t="s">
        <v>1</v>
      </c>
      <c r="N231" s="182" t="s">
        <v>38</v>
      </c>
      <c r="O231" s="77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5" t="s">
        <v>104</v>
      </c>
      <c r="AT231" s="185" t="s">
        <v>191</v>
      </c>
      <c r="AU231" s="185" t="s">
        <v>80</v>
      </c>
      <c r="AY231" s="19" t="s">
        <v>189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9" t="s">
        <v>80</v>
      </c>
      <c r="BK231" s="186">
        <f>ROUND(I231*H231,2)</f>
        <v>0</v>
      </c>
      <c r="BL231" s="19" t="s">
        <v>104</v>
      </c>
      <c r="BM231" s="185" t="s">
        <v>752</v>
      </c>
    </row>
    <row r="232" s="2" customFormat="1" ht="16.5" customHeight="1">
      <c r="A232" s="38"/>
      <c r="B232" s="172"/>
      <c r="C232" s="173" t="s">
        <v>471</v>
      </c>
      <c r="D232" s="173" t="s">
        <v>191</v>
      </c>
      <c r="E232" s="174" t="s">
        <v>3577</v>
      </c>
      <c r="F232" s="175" t="s">
        <v>3578</v>
      </c>
      <c r="G232" s="176" t="s">
        <v>2395</v>
      </c>
      <c r="H232" s="177">
        <v>4774</v>
      </c>
      <c r="I232" s="178"/>
      <c r="J232" s="179">
        <f>ROUND(I232*H232,2)</f>
        <v>0</v>
      </c>
      <c r="K232" s="180"/>
      <c r="L232" s="39"/>
      <c r="M232" s="181" t="s">
        <v>1</v>
      </c>
      <c r="N232" s="182" t="s">
        <v>38</v>
      </c>
      <c r="O232" s="77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5" t="s">
        <v>104</v>
      </c>
      <c r="AT232" s="185" t="s">
        <v>191</v>
      </c>
      <c r="AU232" s="185" t="s">
        <v>80</v>
      </c>
      <c r="AY232" s="19" t="s">
        <v>189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9" t="s">
        <v>80</v>
      </c>
      <c r="BK232" s="186">
        <f>ROUND(I232*H232,2)</f>
        <v>0</v>
      </c>
      <c r="BL232" s="19" t="s">
        <v>104</v>
      </c>
      <c r="BM232" s="185" t="s">
        <v>757</v>
      </c>
    </row>
    <row r="233" s="2" customFormat="1" ht="16.5" customHeight="1">
      <c r="A233" s="38"/>
      <c r="B233" s="172"/>
      <c r="C233" s="173" t="s">
        <v>760</v>
      </c>
      <c r="D233" s="173" t="s">
        <v>191</v>
      </c>
      <c r="E233" s="174" t="s">
        <v>3579</v>
      </c>
      <c r="F233" s="175" t="s">
        <v>3580</v>
      </c>
      <c r="G233" s="176" t="s">
        <v>3356</v>
      </c>
      <c r="H233" s="177">
        <v>0.5</v>
      </c>
      <c r="I233" s="178"/>
      <c r="J233" s="179">
        <f>ROUND(I233*H233,2)</f>
        <v>0</v>
      </c>
      <c r="K233" s="180"/>
      <c r="L233" s="39"/>
      <c r="M233" s="181" t="s">
        <v>1</v>
      </c>
      <c r="N233" s="182" t="s">
        <v>38</v>
      </c>
      <c r="O233" s="77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5" t="s">
        <v>104</v>
      </c>
      <c r="AT233" s="185" t="s">
        <v>191</v>
      </c>
      <c r="AU233" s="185" t="s">
        <v>80</v>
      </c>
      <c r="AY233" s="19" t="s">
        <v>189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9" t="s">
        <v>80</v>
      </c>
      <c r="BK233" s="186">
        <f>ROUND(I233*H233,2)</f>
        <v>0</v>
      </c>
      <c r="BL233" s="19" t="s">
        <v>104</v>
      </c>
      <c r="BM233" s="185" t="s">
        <v>763</v>
      </c>
    </row>
    <row r="234" s="2" customFormat="1" ht="16.5" customHeight="1">
      <c r="A234" s="38"/>
      <c r="B234" s="172"/>
      <c r="C234" s="173" t="s">
        <v>480</v>
      </c>
      <c r="D234" s="173" t="s">
        <v>191</v>
      </c>
      <c r="E234" s="174" t="s">
        <v>3581</v>
      </c>
      <c r="F234" s="175" t="s">
        <v>3582</v>
      </c>
      <c r="G234" s="176" t="s">
        <v>3356</v>
      </c>
      <c r="H234" s="177">
        <v>0.5</v>
      </c>
      <c r="I234" s="178"/>
      <c r="J234" s="179">
        <f>ROUND(I234*H234,2)</f>
        <v>0</v>
      </c>
      <c r="K234" s="180"/>
      <c r="L234" s="39"/>
      <c r="M234" s="181" t="s">
        <v>1</v>
      </c>
      <c r="N234" s="182" t="s">
        <v>38</v>
      </c>
      <c r="O234" s="77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5" t="s">
        <v>104</v>
      </c>
      <c r="AT234" s="185" t="s">
        <v>191</v>
      </c>
      <c r="AU234" s="185" t="s">
        <v>80</v>
      </c>
      <c r="AY234" s="19" t="s">
        <v>189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9" t="s">
        <v>80</v>
      </c>
      <c r="BK234" s="186">
        <f>ROUND(I234*H234,2)</f>
        <v>0</v>
      </c>
      <c r="BL234" s="19" t="s">
        <v>104</v>
      </c>
      <c r="BM234" s="185" t="s">
        <v>767</v>
      </c>
    </row>
    <row r="235" s="2" customFormat="1" ht="24.15" customHeight="1">
      <c r="A235" s="38"/>
      <c r="B235" s="172"/>
      <c r="C235" s="173" t="s">
        <v>773</v>
      </c>
      <c r="D235" s="173" t="s">
        <v>191</v>
      </c>
      <c r="E235" s="174" t="s">
        <v>3583</v>
      </c>
      <c r="F235" s="175" t="s">
        <v>3584</v>
      </c>
      <c r="G235" s="176" t="s">
        <v>2395</v>
      </c>
      <c r="H235" s="177">
        <v>36</v>
      </c>
      <c r="I235" s="178"/>
      <c r="J235" s="179">
        <f>ROUND(I235*H235,2)</f>
        <v>0</v>
      </c>
      <c r="K235" s="180"/>
      <c r="L235" s="39"/>
      <c r="M235" s="181" t="s">
        <v>1</v>
      </c>
      <c r="N235" s="182" t="s">
        <v>38</v>
      </c>
      <c r="O235" s="77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85" t="s">
        <v>104</v>
      </c>
      <c r="AT235" s="185" t="s">
        <v>191</v>
      </c>
      <c r="AU235" s="185" t="s">
        <v>80</v>
      </c>
      <c r="AY235" s="19" t="s">
        <v>189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9" t="s">
        <v>80</v>
      </c>
      <c r="BK235" s="186">
        <f>ROUND(I235*H235,2)</f>
        <v>0</v>
      </c>
      <c r="BL235" s="19" t="s">
        <v>104</v>
      </c>
      <c r="BM235" s="185" t="s">
        <v>776</v>
      </c>
    </row>
    <row r="236" s="2" customFormat="1" ht="21.75" customHeight="1">
      <c r="A236" s="38"/>
      <c r="B236" s="172"/>
      <c r="C236" s="173" t="s">
        <v>492</v>
      </c>
      <c r="D236" s="173" t="s">
        <v>191</v>
      </c>
      <c r="E236" s="174" t="s">
        <v>3585</v>
      </c>
      <c r="F236" s="175" t="s">
        <v>3586</v>
      </c>
      <c r="G236" s="176" t="s">
        <v>2395</v>
      </c>
      <c r="H236" s="177">
        <v>664</v>
      </c>
      <c r="I236" s="178"/>
      <c r="J236" s="179">
        <f>ROUND(I236*H236,2)</f>
        <v>0</v>
      </c>
      <c r="K236" s="180"/>
      <c r="L236" s="39"/>
      <c r="M236" s="181" t="s">
        <v>1</v>
      </c>
      <c r="N236" s="182" t="s">
        <v>38</v>
      </c>
      <c r="O236" s="77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5" t="s">
        <v>104</v>
      </c>
      <c r="AT236" s="185" t="s">
        <v>191</v>
      </c>
      <c r="AU236" s="185" t="s">
        <v>80</v>
      </c>
      <c r="AY236" s="19" t="s">
        <v>189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9" t="s">
        <v>80</v>
      </c>
      <c r="BK236" s="186">
        <f>ROUND(I236*H236,2)</f>
        <v>0</v>
      </c>
      <c r="BL236" s="19" t="s">
        <v>104</v>
      </c>
      <c r="BM236" s="185" t="s">
        <v>781</v>
      </c>
    </row>
    <row r="237" s="2" customFormat="1" ht="24.15" customHeight="1">
      <c r="A237" s="38"/>
      <c r="B237" s="172"/>
      <c r="C237" s="173" t="s">
        <v>784</v>
      </c>
      <c r="D237" s="173" t="s">
        <v>191</v>
      </c>
      <c r="E237" s="174" t="s">
        <v>3587</v>
      </c>
      <c r="F237" s="175" t="s">
        <v>3588</v>
      </c>
      <c r="G237" s="176" t="s">
        <v>2395</v>
      </c>
      <c r="H237" s="177">
        <v>336</v>
      </c>
      <c r="I237" s="178"/>
      <c r="J237" s="179">
        <f>ROUND(I237*H237,2)</f>
        <v>0</v>
      </c>
      <c r="K237" s="180"/>
      <c r="L237" s="39"/>
      <c r="M237" s="181" t="s">
        <v>1</v>
      </c>
      <c r="N237" s="182" t="s">
        <v>38</v>
      </c>
      <c r="O237" s="77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5" t="s">
        <v>104</v>
      </c>
      <c r="AT237" s="185" t="s">
        <v>191</v>
      </c>
      <c r="AU237" s="185" t="s">
        <v>80</v>
      </c>
      <c r="AY237" s="19" t="s">
        <v>189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9" t="s">
        <v>80</v>
      </c>
      <c r="BK237" s="186">
        <f>ROUND(I237*H237,2)</f>
        <v>0</v>
      </c>
      <c r="BL237" s="19" t="s">
        <v>104</v>
      </c>
      <c r="BM237" s="185" t="s">
        <v>785</v>
      </c>
    </row>
    <row r="238" s="2" customFormat="1" ht="24.15" customHeight="1">
      <c r="A238" s="38"/>
      <c r="B238" s="172"/>
      <c r="C238" s="173" t="s">
        <v>495</v>
      </c>
      <c r="D238" s="173" t="s">
        <v>191</v>
      </c>
      <c r="E238" s="174" t="s">
        <v>3589</v>
      </c>
      <c r="F238" s="175" t="s">
        <v>3590</v>
      </c>
      <c r="G238" s="176" t="s">
        <v>2395</v>
      </c>
      <c r="H238" s="177">
        <v>336</v>
      </c>
      <c r="I238" s="178"/>
      <c r="J238" s="179">
        <f>ROUND(I238*H238,2)</f>
        <v>0</v>
      </c>
      <c r="K238" s="180"/>
      <c r="L238" s="39"/>
      <c r="M238" s="181" t="s">
        <v>1</v>
      </c>
      <c r="N238" s="182" t="s">
        <v>38</v>
      </c>
      <c r="O238" s="77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85" t="s">
        <v>104</v>
      </c>
      <c r="AT238" s="185" t="s">
        <v>191</v>
      </c>
      <c r="AU238" s="185" t="s">
        <v>80</v>
      </c>
      <c r="AY238" s="19" t="s">
        <v>189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9" t="s">
        <v>80</v>
      </c>
      <c r="BK238" s="186">
        <f>ROUND(I238*H238,2)</f>
        <v>0</v>
      </c>
      <c r="BL238" s="19" t="s">
        <v>104</v>
      </c>
      <c r="BM238" s="185" t="s">
        <v>789</v>
      </c>
    </row>
    <row r="239" s="2" customFormat="1" ht="24.15" customHeight="1">
      <c r="A239" s="38"/>
      <c r="B239" s="172"/>
      <c r="C239" s="173" t="s">
        <v>790</v>
      </c>
      <c r="D239" s="173" t="s">
        <v>191</v>
      </c>
      <c r="E239" s="174" t="s">
        <v>3591</v>
      </c>
      <c r="F239" s="175" t="s">
        <v>3592</v>
      </c>
      <c r="G239" s="176" t="s">
        <v>2395</v>
      </c>
      <c r="H239" s="177">
        <v>336</v>
      </c>
      <c r="I239" s="178"/>
      <c r="J239" s="179">
        <f>ROUND(I239*H239,2)</f>
        <v>0</v>
      </c>
      <c r="K239" s="180"/>
      <c r="L239" s="39"/>
      <c r="M239" s="181" t="s">
        <v>1</v>
      </c>
      <c r="N239" s="182" t="s">
        <v>38</v>
      </c>
      <c r="O239" s="77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5" t="s">
        <v>104</v>
      </c>
      <c r="AT239" s="185" t="s">
        <v>191</v>
      </c>
      <c r="AU239" s="185" t="s">
        <v>80</v>
      </c>
      <c r="AY239" s="19" t="s">
        <v>189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9" t="s">
        <v>80</v>
      </c>
      <c r="BK239" s="186">
        <f>ROUND(I239*H239,2)</f>
        <v>0</v>
      </c>
      <c r="BL239" s="19" t="s">
        <v>104</v>
      </c>
      <c r="BM239" s="185" t="s">
        <v>793</v>
      </c>
    </row>
    <row r="240" s="2" customFormat="1" ht="21.75" customHeight="1">
      <c r="A240" s="38"/>
      <c r="B240" s="172"/>
      <c r="C240" s="173" t="s">
        <v>499</v>
      </c>
      <c r="D240" s="173" t="s">
        <v>191</v>
      </c>
      <c r="E240" s="174" t="s">
        <v>3593</v>
      </c>
      <c r="F240" s="175" t="s">
        <v>3594</v>
      </c>
      <c r="G240" s="176" t="s">
        <v>2395</v>
      </c>
      <c r="H240" s="177">
        <v>42</v>
      </c>
      <c r="I240" s="178"/>
      <c r="J240" s="179">
        <f>ROUND(I240*H240,2)</f>
        <v>0</v>
      </c>
      <c r="K240" s="180"/>
      <c r="L240" s="39"/>
      <c r="M240" s="181" t="s">
        <v>1</v>
      </c>
      <c r="N240" s="182" t="s">
        <v>38</v>
      </c>
      <c r="O240" s="77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5" t="s">
        <v>104</v>
      </c>
      <c r="AT240" s="185" t="s">
        <v>191</v>
      </c>
      <c r="AU240" s="185" t="s">
        <v>80</v>
      </c>
      <c r="AY240" s="19" t="s">
        <v>189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9" t="s">
        <v>80</v>
      </c>
      <c r="BK240" s="186">
        <f>ROUND(I240*H240,2)</f>
        <v>0</v>
      </c>
      <c r="BL240" s="19" t="s">
        <v>104</v>
      </c>
      <c r="BM240" s="185" t="s">
        <v>798</v>
      </c>
    </row>
    <row r="241" s="2" customFormat="1" ht="21.75" customHeight="1">
      <c r="A241" s="38"/>
      <c r="B241" s="172"/>
      <c r="C241" s="173" t="s">
        <v>799</v>
      </c>
      <c r="D241" s="173" t="s">
        <v>191</v>
      </c>
      <c r="E241" s="174" t="s">
        <v>3595</v>
      </c>
      <c r="F241" s="175" t="s">
        <v>3596</v>
      </c>
      <c r="G241" s="176" t="s">
        <v>2395</v>
      </c>
      <c r="H241" s="177">
        <v>552</v>
      </c>
      <c r="I241" s="178"/>
      <c r="J241" s="179">
        <f>ROUND(I241*H241,2)</f>
        <v>0</v>
      </c>
      <c r="K241" s="180"/>
      <c r="L241" s="39"/>
      <c r="M241" s="181" t="s">
        <v>1</v>
      </c>
      <c r="N241" s="182" t="s">
        <v>38</v>
      </c>
      <c r="O241" s="77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5" t="s">
        <v>104</v>
      </c>
      <c r="AT241" s="185" t="s">
        <v>191</v>
      </c>
      <c r="AU241" s="185" t="s">
        <v>80</v>
      </c>
      <c r="AY241" s="19" t="s">
        <v>189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9" t="s">
        <v>80</v>
      </c>
      <c r="BK241" s="186">
        <f>ROUND(I241*H241,2)</f>
        <v>0</v>
      </c>
      <c r="BL241" s="19" t="s">
        <v>104</v>
      </c>
      <c r="BM241" s="185" t="s">
        <v>802</v>
      </c>
    </row>
    <row r="242" s="2" customFormat="1" ht="24.15" customHeight="1">
      <c r="A242" s="38"/>
      <c r="B242" s="172"/>
      <c r="C242" s="173" t="s">
        <v>502</v>
      </c>
      <c r="D242" s="173" t="s">
        <v>191</v>
      </c>
      <c r="E242" s="174" t="s">
        <v>3597</v>
      </c>
      <c r="F242" s="175" t="s">
        <v>3598</v>
      </c>
      <c r="G242" s="176" t="s">
        <v>2395</v>
      </c>
      <c r="H242" s="177">
        <v>432</v>
      </c>
      <c r="I242" s="178"/>
      <c r="J242" s="179">
        <f>ROUND(I242*H242,2)</f>
        <v>0</v>
      </c>
      <c r="K242" s="180"/>
      <c r="L242" s="39"/>
      <c r="M242" s="181" t="s">
        <v>1</v>
      </c>
      <c r="N242" s="182" t="s">
        <v>38</v>
      </c>
      <c r="O242" s="77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5" t="s">
        <v>104</v>
      </c>
      <c r="AT242" s="185" t="s">
        <v>191</v>
      </c>
      <c r="AU242" s="185" t="s">
        <v>80</v>
      </c>
      <c r="AY242" s="19" t="s">
        <v>189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9" t="s">
        <v>80</v>
      </c>
      <c r="BK242" s="186">
        <f>ROUND(I242*H242,2)</f>
        <v>0</v>
      </c>
      <c r="BL242" s="19" t="s">
        <v>104</v>
      </c>
      <c r="BM242" s="185" t="s">
        <v>808</v>
      </c>
    </row>
    <row r="243" s="2" customFormat="1" ht="24.15" customHeight="1">
      <c r="A243" s="38"/>
      <c r="B243" s="172"/>
      <c r="C243" s="173" t="s">
        <v>810</v>
      </c>
      <c r="D243" s="173" t="s">
        <v>191</v>
      </c>
      <c r="E243" s="174" t="s">
        <v>3599</v>
      </c>
      <c r="F243" s="175" t="s">
        <v>3600</v>
      </c>
      <c r="G243" s="176" t="s">
        <v>2395</v>
      </c>
      <c r="H243" s="177">
        <v>432</v>
      </c>
      <c r="I243" s="178"/>
      <c r="J243" s="179">
        <f>ROUND(I243*H243,2)</f>
        <v>0</v>
      </c>
      <c r="K243" s="180"/>
      <c r="L243" s="39"/>
      <c r="M243" s="181" t="s">
        <v>1</v>
      </c>
      <c r="N243" s="182" t="s">
        <v>38</v>
      </c>
      <c r="O243" s="77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5" t="s">
        <v>104</v>
      </c>
      <c r="AT243" s="185" t="s">
        <v>191</v>
      </c>
      <c r="AU243" s="185" t="s">
        <v>80</v>
      </c>
      <c r="AY243" s="19" t="s">
        <v>189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19" t="s">
        <v>80</v>
      </c>
      <c r="BK243" s="186">
        <f>ROUND(I243*H243,2)</f>
        <v>0</v>
      </c>
      <c r="BL243" s="19" t="s">
        <v>104</v>
      </c>
      <c r="BM243" s="185" t="s">
        <v>813</v>
      </c>
    </row>
    <row r="244" s="2" customFormat="1" ht="24.15" customHeight="1">
      <c r="A244" s="38"/>
      <c r="B244" s="172"/>
      <c r="C244" s="173" t="s">
        <v>514</v>
      </c>
      <c r="D244" s="173" t="s">
        <v>191</v>
      </c>
      <c r="E244" s="174" t="s">
        <v>3601</v>
      </c>
      <c r="F244" s="175" t="s">
        <v>3602</v>
      </c>
      <c r="G244" s="176" t="s">
        <v>2395</v>
      </c>
      <c r="H244" s="177">
        <v>432</v>
      </c>
      <c r="I244" s="178"/>
      <c r="J244" s="179">
        <f>ROUND(I244*H244,2)</f>
        <v>0</v>
      </c>
      <c r="K244" s="180"/>
      <c r="L244" s="39"/>
      <c r="M244" s="181" t="s">
        <v>1</v>
      </c>
      <c r="N244" s="182" t="s">
        <v>38</v>
      </c>
      <c r="O244" s="77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5" t="s">
        <v>104</v>
      </c>
      <c r="AT244" s="185" t="s">
        <v>191</v>
      </c>
      <c r="AU244" s="185" t="s">
        <v>80</v>
      </c>
      <c r="AY244" s="19" t="s">
        <v>189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9" t="s">
        <v>80</v>
      </c>
      <c r="BK244" s="186">
        <f>ROUND(I244*H244,2)</f>
        <v>0</v>
      </c>
      <c r="BL244" s="19" t="s">
        <v>104</v>
      </c>
      <c r="BM244" s="185" t="s">
        <v>817</v>
      </c>
    </row>
    <row r="245" s="2" customFormat="1" ht="24.15" customHeight="1">
      <c r="A245" s="38"/>
      <c r="B245" s="172"/>
      <c r="C245" s="173" t="s">
        <v>818</v>
      </c>
      <c r="D245" s="173" t="s">
        <v>191</v>
      </c>
      <c r="E245" s="174" t="s">
        <v>3603</v>
      </c>
      <c r="F245" s="175" t="s">
        <v>3604</v>
      </c>
      <c r="G245" s="176" t="s">
        <v>2395</v>
      </c>
      <c r="H245" s="177">
        <v>432</v>
      </c>
      <c r="I245" s="178"/>
      <c r="J245" s="179">
        <f>ROUND(I245*H245,2)</f>
        <v>0</v>
      </c>
      <c r="K245" s="180"/>
      <c r="L245" s="39"/>
      <c r="M245" s="181" t="s">
        <v>1</v>
      </c>
      <c r="N245" s="182" t="s">
        <v>38</v>
      </c>
      <c r="O245" s="77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5" t="s">
        <v>104</v>
      </c>
      <c r="AT245" s="185" t="s">
        <v>191</v>
      </c>
      <c r="AU245" s="185" t="s">
        <v>80</v>
      </c>
      <c r="AY245" s="19" t="s">
        <v>189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9" t="s">
        <v>80</v>
      </c>
      <c r="BK245" s="186">
        <f>ROUND(I245*H245,2)</f>
        <v>0</v>
      </c>
      <c r="BL245" s="19" t="s">
        <v>104</v>
      </c>
      <c r="BM245" s="185" t="s">
        <v>821</v>
      </c>
    </row>
    <row r="246" s="2" customFormat="1" ht="24.15" customHeight="1">
      <c r="A246" s="38"/>
      <c r="B246" s="172"/>
      <c r="C246" s="173" t="s">
        <v>517</v>
      </c>
      <c r="D246" s="173" t="s">
        <v>191</v>
      </c>
      <c r="E246" s="174" t="s">
        <v>3605</v>
      </c>
      <c r="F246" s="175" t="s">
        <v>3606</v>
      </c>
      <c r="G246" s="176" t="s">
        <v>2395</v>
      </c>
      <c r="H246" s="177">
        <v>216</v>
      </c>
      <c r="I246" s="178"/>
      <c r="J246" s="179">
        <f>ROUND(I246*H246,2)</f>
        <v>0</v>
      </c>
      <c r="K246" s="180"/>
      <c r="L246" s="39"/>
      <c r="M246" s="181" t="s">
        <v>1</v>
      </c>
      <c r="N246" s="182" t="s">
        <v>38</v>
      </c>
      <c r="O246" s="77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5" t="s">
        <v>104</v>
      </c>
      <c r="AT246" s="185" t="s">
        <v>191</v>
      </c>
      <c r="AU246" s="185" t="s">
        <v>80</v>
      </c>
      <c r="AY246" s="19" t="s">
        <v>189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9" t="s">
        <v>80</v>
      </c>
      <c r="BK246" s="186">
        <f>ROUND(I246*H246,2)</f>
        <v>0</v>
      </c>
      <c r="BL246" s="19" t="s">
        <v>104</v>
      </c>
      <c r="BM246" s="185" t="s">
        <v>824</v>
      </c>
    </row>
    <row r="247" s="2" customFormat="1" ht="24.15" customHeight="1">
      <c r="A247" s="38"/>
      <c r="B247" s="172"/>
      <c r="C247" s="173" t="s">
        <v>825</v>
      </c>
      <c r="D247" s="173" t="s">
        <v>191</v>
      </c>
      <c r="E247" s="174" t="s">
        <v>3607</v>
      </c>
      <c r="F247" s="175" t="s">
        <v>3608</v>
      </c>
      <c r="G247" s="176" t="s">
        <v>2395</v>
      </c>
      <c r="H247" s="177">
        <v>216</v>
      </c>
      <c r="I247" s="178"/>
      <c r="J247" s="179">
        <f>ROUND(I247*H247,2)</f>
        <v>0</v>
      </c>
      <c r="K247" s="180"/>
      <c r="L247" s="39"/>
      <c r="M247" s="181" t="s">
        <v>1</v>
      </c>
      <c r="N247" s="182" t="s">
        <v>38</v>
      </c>
      <c r="O247" s="77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5" t="s">
        <v>104</v>
      </c>
      <c r="AT247" s="185" t="s">
        <v>191</v>
      </c>
      <c r="AU247" s="185" t="s">
        <v>80</v>
      </c>
      <c r="AY247" s="19" t="s">
        <v>189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9" t="s">
        <v>80</v>
      </c>
      <c r="BK247" s="186">
        <f>ROUND(I247*H247,2)</f>
        <v>0</v>
      </c>
      <c r="BL247" s="19" t="s">
        <v>104</v>
      </c>
      <c r="BM247" s="185" t="s">
        <v>828</v>
      </c>
    </row>
    <row r="248" s="2" customFormat="1" ht="21.75" customHeight="1">
      <c r="A248" s="38"/>
      <c r="B248" s="172"/>
      <c r="C248" s="173" t="s">
        <v>521</v>
      </c>
      <c r="D248" s="173" t="s">
        <v>191</v>
      </c>
      <c r="E248" s="174" t="s">
        <v>3609</v>
      </c>
      <c r="F248" s="175" t="s">
        <v>3610</v>
      </c>
      <c r="G248" s="176" t="s">
        <v>2395</v>
      </c>
      <c r="H248" s="177">
        <v>312</v>
      </c>
      <c r="I248" s="178"/>
      <c r="J248" s="179">
        <f>ROUND(I248*H248,2)</f>
        <v>0</v>
      </c>
      <c r="K248" s="180"/>
      <c r="L248" s="39"/>
      <c r="M248" s="181" t="s">
        <v>1</v>
      </c>
      <c r="N248" s="182" t="s">
        <v>38</v>
      </c>
      <c r="O248" s="77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5" t="s">
        <v>104</v>
      </c>
      <c r="AT248" s="185" t="s">
        <v>191</v>
      </c>
      <c r="AU248" s="185" t="s">
        <v>80</v>
      </c>
      <c r="AY248" s="19" t="s">
        <v>189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9" t="s">
        <v>80</v>
      </c>
      <c r="BK248" s="186">
        <f>ROUND(I248*H248,2)</f>
        <v>0</v>
      </c>
      <c r="BL248" s="19" t="s">
        <v>104</v>
      </c>
      <c r="BM248" s="185" t="s">
        <v>831</v>
      </c>
    </row>
    <row r="249" s="12" customFormat="1" ht="25.92" customHeight="1">
      <c r="A249" s="12"/>
      <c r="B249" s="159"/>
      <c r="C249" s="12"/>
      <c r="D249" s="160" t="s">
        <v>72</v>
      </c>
      <c r="E249" s="161" t="s">
        <v>3611</v>
      </c>
      <c r="F249" s="161" t="s">
        <v>3611</v>
      </c>
      <c r="G249" s="12"/>
      <c r="H249" s="12"/>
      <c r="I249" s="162"/>
      <c r="J249" s="163">
        <f>BK249</f>
        <v>0</v>
      </c>
      <c r="K249" s="12"/>
      <c r="L249" s="159"/>
      <c r="M249" s="164"/>
      <c r="N249" s="165"/>
      <c r="O249" s="165"/>
      <c r="P249" s="166">
        <f>P250</f>
        <v>0</v>
      </c>
      <c r="Q249" s="165"/>
      <c r="R249" s="166">
        <f>R250</f>
        <v>0</v>
      </c>
      <c r="S249" s="165"/>
      <c r="T249" s="167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60" t="s">
        <v>80</v>
      </c>
      <c r="AT249" s="168" t="s">
        <v>72</v>
      </c>
      <c r="AU249" s="168" t="s">
        <v>73</v>
      </c>
      <c r="AY249" s="160" t="s">
        <v>189</v>
      </c>
      <c r="BK249" s="169">
        <f>BK250</f>
        <v>0</v>
      </c>
    </row>
    <row r="250" s="2" customFormat="1" ht="24.15" customHeight="1">
      <c r="A250" s="38"/>
      <c r="B250" s="172"/>
      <c r="C250" s="173" t="s">
        <v>833</v>
      </c>
      <c r="D250" s="173" t="s">
        <v>191</v>
      </c>
      <c r="E250" s="174" t="s">
        <v>3612</v>
      </c>
      <c r="F250" s="175" t="s">
        <v>3613</v>
      </c>
      <c r="G250" s="176" t="s">
        <v>2395</v>
      </c>
      <c r="H250" s="177">
        <v>180</v>
      </c>
      <c r="I250" s="178"/>
      <c r="J250" s="179">
        <f>ROUND(I250*H250,2)</f>
        <v>0</v>
      </c>
      <c r="K250" s="180"/>
      <c r="L250" s="39"/>
      <c r="M250" s="181" t="s">
        <v>1</v>
      </c>
      <c r="N250" s="182" t="s">
        <v>38</v>
      </c>
      <c r="O250" s="77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5" t="s">
        <v>104</v>
      </c>
      <c r="AT250" s="185" t="s">
        <v>191</v>
      </c>
      <c r="AU250" s="185" t="s">
        <v>80</v>
      </c>
      <c r="AY250" s="19" t="s">
        <v>189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9" t="s">
        <v>80</v>
      </c>
      <c r="BK250" s="186">
        <f>ROUND(I250*H250,2)</f>
        <v>0</v>
      </c>
      <c r="BL250" s="19" t="s">
        <v>104</v>
      </c>
      <c r="BM250" s="185" t="s">
        <v>836</v>
      </c>
    </row>
    <row r="251" s="12" customFormat="1" ht="25.92" customHeight="1">
      <c r="A251" s="12"/>
      <c r="B251" s="159"/>
      <c r="C251" s="12"/>
      <c r="D251" s="160" t="s">
        <v>72</v>
      </c>
      <c r="E251" s="161" t="s">
        <v>3614</v>
      </c>
      <c r="F251" s="161" t="s">
        <v>3614</v>
      </c>
      <c r="G251" s="12"/>
      <c r="H251" s="12"/>
      <c r="I251" s="162"/>
      <c r="J251" s="163">
        <f>BK251</f>
        <v>0</v>
      </c>
      <c r="K251" s="12"/>
      <c r="L251" s="159"/>
      <c r="M251" s="164"/>
      <c r="N251" s="165"/>
      <c r="O251" s="165"/>
      <c r="P251" s="166">
        <f>SUM(P252:P273)</f>
        <v>0</v>
      </c>
      <c r="Q251" s="165"/>
      <c r="R251" s="166">
        <f>SUM(R252:R273)</f>
        <v>0</v>
      </c>
      <c r="S251" s="165"/>
      <c r="T251" s="167">
        <f>SUM(T252:T273)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60" t="s">
        <v>80</v>
      </c>
      <c r="AT251" s="168" t="s">
        <v>72</v>
      </c>
      <c r="AU251" s="168" t="s">
        <v>73</v>
      </c>
      <c r="AY251" s="160" t="s">
        <v>189</v>
      </c>
      <c r="BK251" s="169">
        <f>SUM(BK252:BK273)</f>
        <v>0</v>
      </c>
    </row>
    <row r="252" s="2" customFormat="1" ht="33" customHeight="1">
      <c r="A252" s="38"/>
      <c r="B252" s="172"/>
      <c r="C252" s="173" t="s">
        <v>524</v>
      </c>
      <c r="D252" s="173" t="s">
        <v>191</v>
      </c>
      <c r="E252" s="174" t="s">
        <v>3615</v>
      </c>
      <c r="F252" s="175" t="s">
        <v>3616</v>
      </c>
      <c r="G252" s="176" t="s">
        <v>223</v>
      </c>
      <c r="H252" s="177">
        <v>241.19999999999999</v>
      </c>
      <c r="I252" s="178"/>
      <c r="J252" s="179">
        <f>ROUND(I252*H252,2)</f>
        <v>0</v>
      </c>
      <c r="K252" s="180"/>
      <c r="L252" s="39"/>
      <c r="M252" s="181" t="s">
        <v>1</v>
      </c>
      <c r="N252" s="182" t="s">
        <v>38</v>
      </c>
      <c r="O252" s="77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5" t="s">
        <v>104</v>
      </c>
      <c r="AT252" s="185" t="s">
        <v>191</v>
      </c>
      <c r="AU252" s="185" t="s">
        <v>80</v>
      </c>
      <c r="AY252" s="19" t="s">
        <v>189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9" t="s">
        <v>80</v>
      </c>
      <c r="BK252" s="186">
        <f>ROUND(I252*H252,2)</f>
        <v>0</v>
      </c>
      <c r="BL252" s="19" t="s">
        <v>104</v>
      </c>
      <c r="BM252" s="185" t="s">
        <v>840</v>
      </c>
    </row>
    <row r="253" s="2" customFormat="1" ht="21.75" customHeight="1">
      <c r="A253" s="38"/>
      <c r="B253" s="172"/>
      <c r="C253" s="173" t="s">
        <v>841</v>
      </c>
      <c r="D253" s="173" t="s">
        <v>191</v>
      </c>
      <c r="E253" s="174" t="s">
        <v>3617</v>
      </c>
      <c r="F253" s="175" t="s">
        <v>3618</v>
      </c>
      <c r="G253" s="176" t="s">
        <v>3495</v>
      </c>
      <c r="H253" s="177">
        <v>0.121</v>
      </c>
      <c r="I253" s="178"/>
      <c r="J253" s="179">
        <f>ROUND(I253*H253,2)</f>
        <v>0</v>
      </c>
      <c r="K253" s="180"/>
      <c r="L253" s="39"/>
      <c r="M253" s="181" t="s">
        <v>1</v>
      </c>
      <c r="N253" s="182" t="s">
        <v>38</v>
      </c>
      <c r="O253" s="77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5" t="s">
        <v>104</v>
      </c>
      <c r="AT253" s="185" t="s">
        <v>191</v>
      </c>
      <c r="AU253" s="185" t="s">
        <v>80</v>
      </c>
      <c r="AY253" s="19" t="s">
        <v>189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9" t="s">
        <v>80</v>
      </c>
      <c r="BK253" s="186">
        <f>ROUND(I253*H253,2)</f>
        <v>0</v>
      </c>
      <c r="BL253" s="19" t="s">
        <v>104</v>
      </c>
      <c r="BM253" s="185" t="s">
        <v>844</v>
      </c>
    </row>
    <row r="254" s="2" customFormat="1" ht="21.75" customHeight="1">
      <c r="A254" s="38"/>
      <c r="B254" s="172"/>
      <c r="C254" s="173" t="s">
        <v>528</v>
      </c>
      <c r="D254" s="173" t="s">
        <v>191</v>
      </c>
      <c r="E254" s="174" t="s">
        <v>3619</v>
      </c>
      <c r="F254" s="175" t="s">
        <v>3620</v>
      </c>
      <c r="G254" s="176" t="s">
        <v>3435</v>
      </c>
      <c r="H254" s="177">
        <v>241.19999999999999</v>
      </c>
      <c r="I254" s="178"/>
      <c r="J254" s="179">
        <f>ROUND(I254*H254,2)</f>
        <v>0</v>
      </c>
      <c r="K254" s="180"/>
      <c r="L254" s="39"/>
      <c r="M254" s="181" t="s">
        <v>1</v>
      </c>
      <c r="N254" s="182" t="s">
        <v>38</v>
      </c>
      <c r="O254" s="77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5" t="s">
        <v>104</v>
      </c>
      <c r="AT254" s="185" t="s">
        <v>191</v>
      </c>
      <c r="AU254" s="185" t="s">
        <v>80</v>
      </c>
      <c r="AY254" s="19" t="s">
        <v>189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9" t="s">
        <v>80</v>
      </c>
      <c r="BK254" s="186">
        <f>ROUND(I254*H254,2)</f>
        <v>0</v>
      </c>
      <c r="BL254" s="19" t="s">
        <v>104</v>
      </c>
      <c r="BM254" s="185" t="s">
        <v>857</v>
      </c>
    </row>
    <row r="255" s="2" customFormat="1" ht="24.15" customHeight="1">
      <c r="A255" s="38"/>
      <c r="B255" s="172"/>
      <c r="C255" s="173" t="s">
        <v>861</v>
      </c>
      <c r="D255" s="173" t="s">
        <v>191</v>
      </c>
      <c r="E255" s="174" t="s">
        <v>3621</v>
      </c>
      <c r="F255" s="175" t="s">
        <v>3622</v>
      </c>
      <c r="G255" s="176" t="s">
        <v>3435</v>
      </c>
      <c r="H255" s="177">
        <v>241.19999999999999</v>
      </c>
      <c r="I255" s="178"/>
      <c r="J255" s="179">
        <f>ROUND(I255*H255,2)</f>
        <v>0</v>
      </c>
      <c r="K255" s="180"/>
      <c r="L255" s="39"/>
      <c r="M255" s="181" t="s">
        <v>1</v>
      </c>
      <c r="N255" s="182" t="s">
        <v>38</v>
      </c>
      <c r="O255" s="77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5" t="s">
        <v>104</v>
      </c>
      <c r="AT255" s="185" t="s">
        <v>191</v>
      </c>
      <c r="AU255" s="185" t="s">
        <v>80</v>
      </c>
      <c r="AY255" s="19" t="s">
        <v>189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9" t="s">
        <v>80</v>
      </c>
      <c r="BK255" s="186">
        <f>ROUND(I255*H255,2)</f>
        <v>0</v>
      </c>
      <c r="BL255" s="19" t="s">
        <v>104</v>
      </c>
      <c r="BM255" s="185" t="s">
        <v>864</v>
      </c>
    </row>
    <row r="256" s="2" customFormat="1" ht="33" customHeight="1">
      <c r="A256" s="38"/>
      <c r="B256" s="172"/>
      <c r="C256" s="173" t="s">
        <v>531</v>
      </c>
      <c r="D256" s="173" t="s">
        <v>191</v>
      </c>
      <c r="E256" s="174" t="s">
        <v>3623</v>
      </c>
      <c r="F256" s="175" t="s">
        <v>3624</v>
      </c>
      <c r="G256" s="176" t="s">
        <v>3435</v>
      </c>
      <c r="H256" s="177">
        <v>241.19999999999999</v>
      </c>
      <c r="I256" s="178"/>
      <c r="J256" s="179">
        <f>ROUND(I256*H256,2)</f>
        <v>0</v>
      </c>
      <c r="K256" s="180"/>
      <c r="L256" s="39"/>
      <c r="M256" s="181" t="s">
        <v>1</v>
      </c>
      <c r="N256" s="182" t="s">
        <v>38</v>
      </c>
      <c r="O256" s="77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85" t="s">
        <v>104</v>
      </c>
      <c r="AT256" s="185" t="s">
        <v>191</v>
      </c>
      <c r="AU256" s="185" t="s">
        <v>80</v>
      </c>
      <c r="AY256" s="19" t="s">
        <v>189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9" t="s">
        <v>80</v>
      </c>
      <c r="BK256" s="186">
        <f>ROUND(I256*H256,2)</f>
        <v>0</v>
      </c>
      <c r="BL256" s="19" t="s">
        <v>104</v>
      </c>
      <c r="BM256" s="185" t="s">
        <v>867</v>
      </c>
    </row>
    <row r="257" s="2" customFormat="1" ht="24.15" customHeight="1">
      <c r="A257" s="38"/>
      <c r="B257" s="172"/>
      <c r="C257" s="173" t="s">
        <v>869</v>
      </c>
      <c r="D257" s="173" t="s">
        <v>191</v>
      </c>
      <c r="E257" s="174" t="s">
        <v>3625</v>
      </c>
      <c r="F257" s="175" t="s">
        <v>3626</v>
      </c>
      <c r="G257" s="176" t="s">
        <v>3356</v>
      </c>
      <c r="H257" s="177">
        <v>62.109000000000002</v>
      </c>
      <c r="I257" s="178"/>
      <c r="J257" s="179">
        <f>ROUND(I257*H257,2)</f>
        <v>0</v>
      </c>
      <c r="K257" s="180"/>
      <c r="L257" s="39"/>
      <c r="M257" s="181" t="s">
        <v>1</v>
      </c>
      <c r="N257" s="182" t="s">
        <v>38</v>
      </c>
      <c r="O257" s="77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5" t="s">
        <v>104</v>
      </c>
      <c r="AT257" s="185" t="s">
        <v>191</v>
      </c>
      <c r="AU257" s="185" t="s">
        <v>80</v>
      </c>
      <c r="AY257" s="19" t="s">
        <v>189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9" t="s">
        <v>80</v>
      </c>
      <c r="BK257" s="186">
        <f>ROUND(I257*H257,2)</f>
        <v>0</v>
      </c>
      <c r="BL257" s="19" t="s">
        <v>104</v>
      </c>
      <c r="BM257" s="185" t="s">
        <v>872</v>
      </c>
    </row>
    <row r="258" s="2" customFormat="1" ht="21.75" customHeight="1">
      <c r="A258" s="38"/>
      <c r="B258" s="172"/>
      <c r="C258" s="173" t="s">
        <v>535</v>
      </c>
      <c r="D258" s="173" t="s">
        <v>191</v>
      </c>
      <c r="E258" s="174" t="s">
        <v>3504</v>
      </c>
      <c r="F258" s="175" t="s">
        <v>3505</v>
      </c>
      <c r="G258" s="176" t="s">
        <v>3435</v>
      </c>
      <c r="H258" s="177">
        <v>241.19999999999999</v>
      </c>
      <c r="I258" s="178"/>
      <c r="J258" s="179">
        <f>ROUND(I258*H258,2)</f>
        <v>0</v>
      </c>
      <c r="K258" s="180"/>
      <c r="L258" s="39"/>
      <c r="M258" s="181" t="s">
        <v>1</v>
      </c>
      <c r="N258" s="182" t="s">
        <v>38</v>
      </c>
      <c r="O258" s="77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5" t="s">
        <v>104</v>
      </c>
      <c r="AT258" s="185" t="s">
        <v>191</v>
      </c>
      <c r="AU258" s="185" t="s">
        <v>80</v>
      </c>
      <c r="AY258" s="19" t="s">
        <v>189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9" t="s">
        <v>80</v>
      </c>
      <c r="BK258" s="186">
        <f>ROUND(I258*H258,2)</f>
        <v>0</v>
      </c>
      <c r="BL258" s="19" t="s">
        <v>104</v>
      </c>
      <c r="BM258" s="185" t="s">
        <v>876</v>
      </c>
    </row>
    <row r="259" s="2" customFormat="1" ht="16.5" customHeight="1">
      <c r="A259" s="38"/>
      <c r="B259" s="172"/>
      <c r="C259" s="173" t="s">
        <v>877</v>
      </c>
      <c r="D259" s="173" t="s">
        <v>191</v>
      </c>
      <c r="E259" s="174" t="s">
        <v>3506</v>
      </c>
      <c r="F259" s="175" t="s">
        <v>3507</v>
      </c>
      <c r="G259" s="176" t="s">
        <v>3435</v>
      </c>
      <c r="H259" s="177">
        <v>241.19999999999999</v>
      </c>
      <c r="I259" s="178"/>
      <c r="J259" s="179">
        <f>ROUND(I259*H259,2)</f>
        <v>0</v>
      </c>
      <c r="K259" s="180"/>
      <c r="L259" s="39"/>
      <c r="M259" s="181" t="s">
        <v>1</v>
      </c>
      <c r="N259" s="182" t="s">
        <v>38</v>
      </c>
      <c r="O259" s="77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5" t="s">
        <v>104</v>
      </c>
      <c r="AT259" s="185" t="s">
        <v>191</v>
      </c>
      <c r="AU259" s="185" t="s">
        <v>80</v>
      </c>
      <c r="AY259" s="19" t="s">
        <v>189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9" t="s">
        <v>80</v>
      </c>
      <c r="BK259" s="186">
        <f>ROUND(I259*H259,2)</f>
        <v>0</v>
      </c>
      <c r="BL259" s="19" t="s">
        <v>104</v>
      </c>
      <c r="BM259" s="185" t="s">
        <v>880</v>
      </c>
    </row>
    <row r="260" s="2" customFormat="1" ht="33" customHeight="1">
      <c r="A260" s="38"/>
      <c r="B260" s="172"/>
      <c r="C260" s="173" t="s">
        <v>538</v>
      </c>
      <c r="D260" s="173" t="s">
        <v>191</v>
      </c>
      <c r="E260" s="174" t="s">
        <v>3615</v>
      </c>
      <c r="F260" s="175" t="s">
        <v>3616</v>
      </c>
      <c r="G260" s="176" t="s">
        <v>223</v>
      </c>
      <c r="H260" s="177">
        <v>241.19999999999999</v>
      </c>
      <c r="I260" s="178"/>
      <c r="J260" s="179">
        <f>ROUND(I260*H260,2)</f>
        <v>0</v>
      </c>
      <c r="K260" s="180"/>
      <c r="L260" s="39"/>
      <c r="M260" s="181" t="s">
        <v>1</v>
      </c>
      <c r="N260" s="182" t="s">
        <v>38</v>
      </c>
      <c r="O260" s="77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5" t="s">
        <v>104</v>
      </c>
      <c r="AT260" s="185" t="s">
        <v>191</v>
      </c>
      <c r="AU260" s="185" t="s">
        <v>80</v>
      </c>
      <c r="AY260" s="19" t="s">
        <v>189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9" t="s">
        <v>80</v>
      </c>
      <c r="BK260" s="186">
        <f>ROUND(I260*H260,2)</f>
        <v>0</v>
      </c>
      <c r="BL260" s="19" t="s">
        <v>104</v>
      </c>
      <c r="BM260" s="185" t="s">
        <v>883</v>
      </c>
    </row>
    <row r="261" s="2" customFormat="1" ht="21.75" customHeight="1">
      <c r="A261" s="38"/>
      <c r="B261" s="172"/>
      <c r="C261" s="173" t="s">
        <v>884</v>
      </c>
      <c r="D261" s="173" t="s">
        <v>191</v>
      </c>
      <c r="E261" s="174" t="s">
        <v>3617</v>
      </c>
      <c r="F261" s="175" t="s">
        <v>3618</v>
      </c>
      <c r="G261" s="176" t="s">
        <v>3495</v>
      </c>
      <c r="H261" s="177">
        <v>0.121</v>
      </c>
      <c r="I261" s="178"/>
      <c r="J261" s="179">
        <f>ROUND(I261*H261,2)</f>
        <v>0</v>
      </c>
      <c r="K261" s="180"/>
      <c r="L261" s="39"/>
      <c r="M261" s="181" t="s">
        <v>1</v>
      </c>
      <c r="N261" s="182" t="s">
        <v>38</v>
      </c>
      <c r="O261" s="77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5" t="s">
        <v>104</v>
      </c>
      <c r="AT261" s="185" t="s">
        <v>191</v>
      </c>
      <c r="AU261" s="185" t="s">
        <v>80</v>
      </c>
      <c r="AY261" s="19" t="s">
        <v>189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9" t="s">
        <v>80</v>
      </c>
      <c r="BK261" s="186">
        <f>ROUND(I261*H261,2)</f>
        <v>0</v>
      </c>
      <c r="BL261" s="19" t="s">
        <v>104</v>
      </c>
      <c r="BM261" s="185" t="s">
        <v>887</v>
      </c>
    </row>
    <row r="262" s="2" customFormat="1" ht="24.15" customHeight="1">
      <c r="A262" s="38"/>
      <c r="B262" s="172"/>
      <c r="C262" s="173" t="s">
        <v>542</v>
      </c>
      <c r="D262" s="173" t="s">
        <v>191</v>
      </c>
      <c r="E262" s="174" t="s">
        <v>3627</v>
      </c>
      <c r="F262" s="175" t="s">
        <v>3628</v>
      </c>
      <c r="G262" s="176" t="s">
        <v>212</v>
      </c>
      <c r="H262" s="177">
        <v>0.024</v>
      </c>
      <c r="I262" s="178"/>
      <c r="J262" s="179">
        <f>ROUND(I262*H262,2)</f>
        <v>0</v>
      </c>
      <c r="K262" s="180"/>
      <c r="L262" s="39"/>
      <c r="M262" s="181" t="s">
        <v>1</v>
      </c>
      <c r="N262" s="182" t="s">
        <v>38</v>
      </c>
      <c r="O262" s="77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5" t="s">
        <v>104</v>
      </c>
      <c r="AT262" s="185" t="s">
        <v>191</v>
      </c>
      <c r="AU262" s="185" t="s">
        <v>80</v>
      </c>
      <c r="AY262" s="19" t="s">
        <v>189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9" t="s">
        <v>80</v>
      </c>
      <c r="BK262" s="186">
        <f>ROUND(I262*H262,2)</f>
        <v>0</v>
      </c>
      <c r="BL262" s="19" t="s">
        <v>104</v>
      </c>
      <c r="BM262" s="185" t="s">
        <v>890</v>
      </c>
    </row>
    <row r="263" s="2" customFormat="1" ht="37.8" customHeight="1">
      <c r="A263" s="38"/>
      <c r="B263" s="172"/>
      <c r="C263" s="173" t="s">
        <v>891</v>
      </c>
      <c r="D263" s="173" t="s">
        <v>191</v>
      </c>
      <c r="E263" s="174" t="s">
        <v>3629</v>
      </c>
      <c r="F263" s="175" t="s">
        <v>3630</v>
      </c>
      <c r="G263" s="176" t="s">
        <v>2775</v>
      </c>
      <c r="H263" s="177">
        <v>24.120000000000001</v>
      </c>
      <c r="I263" s="178"/>
      <c r="J263" s="179">
        <f>ROUND(I263*H263,2)</f>
        <v>0</v>
      </c>
      <c r="K263" s="180"/>
      <c r="L263" s="39"/>
      <c r="M263" s="181" t="s">
        <v>1</v>
      </c>
      <c r="N263" s="182" t="s">
        <v>38</v>
      </c>
      <c r="O263" s="77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5" t="s">
        <v>104</v>
      </c>
      <c r="AT263" s="185" t="s">
        <v>191</v>
      </c>
      <c r="AU263" s="185" t="s">
        <v>80</v>
      </c>
      <c r="AY263" s="19" t="s">
        <v>189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9" t="s">
        <v>80</v>
      </c>
      <c r="BK263" s="186">
        <f>ROUND(I263*H263,2)</f>
        <v>0</v>
      </c>
      <c r="BL263" s="19" t="s">
        <v>104</v>
      </c>
      <c r="BM263" s="185" t="s">
        <v>894</v>
      </c>
    </row>
    <row r="264" s="2" customFormat="1" ht="24.15" customHeight="1">
      <c r="A264" s="38"/>
      <c r="B264" s="172"/>
      <c r="C264" s="173" t="s">
        <v>554</v>
      </c>
      <c r="D264" s="173" t="s">
        <v>191</v>
      </c>
      <c r="E264" s="174" t="s">
        <v>3631</v>
      </c>
      <c r="F264" s="175" t="s">
        <v>3632</v>
      </c>
      <c r="G264" s="176" t="s">
        <v>3435</v>
      </c>
      <c r="H264" s="177">
        <v>241.19999999999999</v>
      </c>
      <c r="I264" s="178"/>
      <c r="J264" s="179">
        <f>ROUND(I264*H264,2)</f>
        <v>0</v>
      </c>
      <c r="K264" s="180"/>
      <c r="L264" s="39"/>
      <c r="M264" s="181" t="s">
        <v>1</v>
      </c>
      <c r="N264" s="182" t="s">
        <v>38</v>
      </c>
      <c r="O264" s="77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5" t="s">
        <v>104</v>
      </c>
      <c r="AT264" s="185" t="s">
        <v>191</v>
      </c>
      <c r="AU264" s="185" t="s">
        <v>80</v>
      </c>
      <c r="AY264" s="19" t="s">
        <v>189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9" t="s">
        <v>80</v>
      </c>
      <c r="BK264" s="186">
        <f>ROUND(I264*H264,2)</f>
        <v>0</v>
      </c>
      <c r="BL264" s="19" t="s">
        <v>104</v>
      </c>
      <c r="BM264" s="185" t="s">
        <v>897</v>
      </c>
    </row>
    <row r="265" s="2" customFormat="1" ht="16.5" customHeight="1">
      <c r="A265" s="38"/>
      <c r="B265" s="172"/>
      <c r="C265" s="173" t="s">
        <v>898</v>
      </c>
      <c r="D265" s="173" t="s">
        <v>191</v>
      </c>
      <c r="E265" s="174" t="s">
        <v>3633</v>
      </c>
      <c r="F265" s="175" t="s">
        <v>3634</v>
      </c>
      <c r="G265" s="176" t="s">
        <v>2775</v>
      </c>
      <c r="H265" s="177">
        <v>3.6179999999999999</v>
      </c>
      <c r="I265" s="178"/>
      <c r="J265" s="179">
        <f>ROUND(I265*H265,2)</f>
        <v>0</v>
      </c>
      <c r="K265" s="180"/>
      <c r="L265" s="39"/>
      <c r="M265" s="181" t="s">
        <v>1</v>
      </c>
      <c r="N265" s="182" t="s">
        <v>38</v>
      </c>
      <c r="O265" s="77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5" t="s">
        <v>104</v>
      </c>
      <c r="AT265" s="185" t="s">
        <v>191</v>
      </c>
      <c r="AU265" s="185" t="s">
        <v>80</v>
      </c>
      <c r="AY265" s="19" t="s">
        <v>189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9" t="s">
        <v>80</v>
      </c>
      <c r="BK265" s="186">
        <f>ROUND(I265*H265,2)</f>
        <v>0</v>
      </c>
      <c r="BL265" s="19" t="s">
        <v>104</v>
      </c>
      <c r="BM265" s="185" t="s">
        <v>901</v>
      </c>
    </row>
    <row r="266" s="2" customFormat="1" ht="24.15" customHeight="1">
      <c r="A266" s="38"/>
      <c r="B266" s="172"/>
      <c r="C266" s="173" t="s">
        <v>558</v>
      </c>
      <c r="D266" s="173" t="s">
        <v>191</v>
      </c>
      <c r="E266" s="174" t="s">
        <v>3635</v>
      </c>
      <c r="F266" s="175" t="s">
        <v>3636</v>
      </c>
      <c r="G266" s="176" t="s">
        <v>3356</v>
      </c>
      <c r="H266" s="177">
        <v>12.060000000000001</v>
      </c>
      <c r="I266" s="178"/>
      <c r="J266" s="179">
        <f>ROUND(I266*H266,2)</f>
        <v>0</v>
      </c>
      <c r="K266" s="180"/>
      <c r="L266" s="39"/>
      <c r="M266" s="181" t="s">
        <v>1</v>
      </c>
      <c r="N266" s="182" t="s">
        <v>38</v>
      </c>
      <c r="O266" s="77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85" t="s">
        <v>104</v>
      </c>
      <c r="AT266" s="185" t="s">
        <v>191</v>
      </c>
      <c r="AU266" s="185" t="s">
        <v>80</v>
      </c>
      <c r="AY266" s="19" t="s">
        <v>189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9" t="s">
        <v>80</v>
      </c>
      <c r="BK266" s="186">
        <f>ROUND(I266*H266,2)</f>
        <v>0</v>
      </c>
      <c r="BL266" s="19" t="s">
        <v>104</v>
      </c>
      <c r="BM266" s="185" t="s">
        <v>904</v>
      </c>
    </row>
    <row r="267" s="2" customFormat="1" ht="21.75" customHeight="1">
      <c r="A267" s="38"/>
      <c r="B267" s="172"/>
      <c r="C267" s="173" t="s">
        <v>905</v>
      </c>
      <c r="D267" s="173" t="s">
        <v>191</v>
      </c>
      <c r="E267" s="174" t="s">
        <v>3419</v>
      </c>
      <c r="F267" s="175" t="s">
        <v>3420</v>
      </c>
      <c r="G267" s="176" t="s">
        <v>3356</v>
      </c>
      <c r="H267" s="177">
        <v>12.060000000000001</v>
      </c>
      <c r="I267" s="178"/>
      <c r="J267" s="179">
        <f>ROUND(I267*H267,2)</f>
        <v>0</v>
      </c>
      <c r="K267" s="180"/>
      <c r="L267" s="39"/>
      <c r="M267" s="181" t="s">
        <v>1</v>
      </c>
      <c r="N267" s="182" t="s">
        <v>38</v>
      </c>
      <c r="O267" s="77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5" t="s">
        <v>104</v>
      </c>
      <c r="AT267" s="185" t="s">
        <v>191</v>
      </c>
      <c r="AU267" s="185" t="s">
        <v>80</v>
      </c>
      <c r="AY267" s="19" t="s">
        <v>189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9" t="s">
        <v>80</v>
      </c>
      <c r="BK267" s="186">
        <f>ROUND(I267*H267,2)</f>
        <v>0</v>
      </c>
      <c r="BL267" s="19" t="s">
        <v>104</v>
      </c>
      <c r="BM267" s="185" t="s">
        <v>908</v>
      </c>
    </row>
    <row r="268" s="2" customFormat="1" ht="24.15" customHeight="1">
      <c r="A268" s="38"/>
      <c r="B268" s="172"/>
      <c r="C268" s="173" t="s">
        <v>570</v>
      </c>
      <c r="D268" s="173" t="s">
        <v>191</v>
      </c>
      <c r="E268" s="174" t="s">
        <v>3421</v>
      </c>
      <c r="F268" s="175" t="s">
        <v>3422</v>
      </c>
      <c r="G268" s="176" t="s">
        <v>3356</v>
      </c>
      <c r="H268" s="177">
        <v>48.240000000000002</v>
      </c>
      <c r="I268" s="178"/>
      <c r="J268" s="179">
        <f>ROUND(I268*H268,2)</f>
        <v>0</v>
      </c>
      <c r="K268" s="180"/>
      <c r="L268" s="39"/>
      <c r="M268" s="181" t="s">
        <v>1</v>
      </c>
      <c r="N268" s="182" t="s">
        <v>38</v>
      </c>
      <c r="O268" s="77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5" t="s">
        <v>104</v>
      </c>
      <c r="AT268" s="185" t="s">
        <v>191</v>
      </c>
      <c r="AU268" s="185" t="s">
        <v>80</v>
      </c>
      <c r="AY268" s="19" t="s">
        <v>189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9" t="s">
        <v>80</v>
      </c>
      <c r="BK268" s="186">
        <f>ROUND(I268*H268,2)</f>
        <v>0</v>
      </c>
      <c r="BL268" s="19" t="s">
        <v>104</v>
      </c>
      <c r="BM268" s="185" t="s">
        <v>911</v>
      </c>
    </row>
    <row r="269" s="2" customFormat="1" ht="24.15" customHeight="1">
      <c r="A269" s="38"/>
      <c r="B269" s="172"/>
      <c r="C269" s="173" t="s">
        <v>912</v>
      </c>
      <c r="D269" s="173" t="s">
        <v>191</v>
      </c>
      <c r="E269" s="174" t="s">
        <v>3637</v>
      </c>
      <c r="F269" s="175" t="s">
        <v>3638</v>
      </c>
      <c r="G269" s="176" t="s">
        <v>3435</v>
      </c>
      <c r="H269" s="177">
        <v>482.39999999999998</v>
      </c>
      <c r="I269" s="178"/>
      <c r="J269" s="179">
        <f>ROUND(I269*H269,2)</f>
        <v>0</v>
      </c>
      <c r="K269" s="180"/>
      <c r="L269" s="39"/>
      <c r="M269" s="181" t="s">
        <v>1</v>
      </c>
      <c r="N269" s="182" t="s">
        <v>38</v>
      </c>
      <c r="O269" s="77"/>
      <c r="P269" s="183">
        <f>O269*H269</f>
        <v>0</v>
      </c>
      <c r="Q269" s="183">
        <v>0</v>
      </c>
      <c r="R269" s="183">
        <f>Q269*H269</f>
        <v>0</v>
      </c>
      <c r="S269" s="183">
        <v>0</v>
      </c>
      <c r="T269" s="18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85" t="s">
        <v>104</v>
      </c>
      <c r="AT269" s="185" t="s">
        <v>191</v>
      </c>
      <c r="AU269" s="185" t="s">
        <v>80</v>
      </c>
      <c r="AY269" s="19" t="s">
        <v>189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9" t="s">
        <v>80</v>
      </c>
      <c r="BK269" s="186">
        <f>ROUND(I269*H269,2)</f>
        <v>0</v>
      </c>
      <c r="BL269" s="19" t="s">
        <v>104</v>
      </c>
      <c r="BM269" s="185" t="s">
        <v>915</v>
      </c>
    </row>
    <row r="270" s="2" customFormat="1" ht="24.15" customHeight="1">
      <c r="A270" s="38"/>
      <c r="B270" s="172"/>
      <c r="C270" s="173" t="s">
        <v>579</v>
      </c>
      <c r="D270" s="173" t="s">
        <v>191</v>
      </c>
      <c r="E270" s="174" t="s">
        <v>3639</v>
      </c>
      <c r="F270" s="175" t="s">
        <v>3640</v>
      </c>
      <c r="G270" s="176" t="s">
        <v>3435</v>
      </c>
      <c r="H270" s="177">
        <v>482.39999999999998</v>
      </c>
      <c r="I270" s="178"/>
      <c r="J270" s="179">
        <f>ROUND(I270*H270,2)</f>
        <v>0</v>
      </c>
      <c r="K270" s="180"/>
      <c r="L270" s="39"/>
      <c r="M270" s="181" t="s">
        <v>1</v>
      </c>
      <c r="N270" s="182" t="s">
        <v>38</v>
      </c>
      <c r="O270" s="77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5" t="s">
        <v>104</v>
      </c>
      <c r="AT270" s="185" t="s">
        <v>191</v>
      </c>
      <c r="AU270" s="185" t="s">
        <v>80</v>
      </c>
      <c r="AY270" s="19" t="s">
        <v>189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9" t="s">
        <v>80</v>
      </c>
      <c r="BK270" s="186">
        <f>ROUND(I270*H270,2)</f>
        <v>0</v>
      </c>
      <c r="BL270" s="19" t="s">
        <v>104</v>
      </c>
      <c r="BM270" s="185" t="s">
        <v>918</v>
      </c>
    </row>
    <row r="271" s="2" customFormat="1" ht="24.15" customHeight="1">
      <c r="A271" s="38"/>
      <c r="B271" s="172"/>
      <c r="C271" s="173" t="s">
        <v>919</v>
      </c>
      <c r="D271" s="173" t="s">
        <v>191</v>
      </c>
      <c r="E271" s="174" t="s">
        <v>3641</v>
      </c>
      <c r="F271" s="175" t="s">
        <v>3642</v>
      </c>
      <c r="G271" s="176" t="s">
        <v>3435</v>
      </c>
      <c r="H271" s="177">
        <v>150</v>
      </c>
      <c r="I271" s="178"/>
      <c r="J271" s="179">
        <f>ROUND(I271*H271,2)</f>
        <v>0</v>
      </c>
      <c r="K271" s="180"/>
      <c r="L271" s="39"/>
      <c r="M271" s="181" t="s">
        <v>1</v>
      </c>
      <c r="N271" s="182" t="s">
        <v>38</v>
      </c>
      <c r="O271" s="77"/>
      <c r="P271" s="183">
        <f>O271*H271</f>
        <v>0</v>
      </c>
      <c r="Q271" s="183">
        <v>0</v>
      </c>
      <c r="R271" s="183">
        <f>Q271*H271</f>
        <v>0</v>
      </c>
      <c r="S271" s="183">
        <v>0</v>
      </c>
      <c r="T271" s="18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85" t="s">
        <v>104</v>
      </c>
      <c r="AT271" s="185" t="s">
        <v>191</v>
      </c>
      <c r="AU271" s="185" t="s">
        <v>80</v>
      </c>
      <c r="AY271" s="19" t="s">
        <v>189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9" t="s">
        <v>80</v>
      </c>
      <c r="BK271" s="186">
        <f>ROUND(I271*H271,2)</f>
        <v>0</v>
      </c>
      <c r="BL271" s="19" t="s">
        <v>104</v>
      </c>
      <c r="BM271" s="185" t="s">
        <v>922</v>
      </c>
    </row>
    <row r="272" s="2" customFormat="1" ht="16.5" customHeight="1">
      <c r="A272" s="38"/>
      <c r="B272" s="172"/>
      <c r="C272" s="173" t="s">
        <v>582</v>
      </c>
      <c r="D272" s="173" t="s">
        <v>191</v>
      </c>
      <c r="E272" s="174" t="s">
        <v>3633</v>
      </c>
      <c r="F272" s="175" t="s">
        <v>3634</v>
      </c>
      <c r="G272" s="176" t="s">
        <v>2775</v>
      </c>
      <c r="H272" s="177">
        <v>2.5</v>
      </c>
      <c r="I272" s="178"/>
      <c r="J272" s="179">
        <f>ROUND(I272*H272,2)</f>
        <v>0</v>
      </c>
      <c r="K272" s="180"/>
      <c r="L272" s="39"/>
      <c r="M272" s="181" t="s">
        <v>1</v>
      </c>
      <c r="N272" s="182" t="s">
        <v>38</v>
      </c>
      <c r="O272" s="77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5" t="s">
        <v>104</v>
      </c>
      <c r="AT272" s="185" t="s">
        <v>191</v>
      </c>
      <c r="AU272" s="185" t="s">
        <v>80</v>
      </c>
      <c r="AY272" s="19" t="s">
        <v>189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9" t="s">
        <v>80</v>
      </c>
      <c r="BK272" s="186">
        <f>ROUND(I272*H272,2)</f>
        <v>0</v>
      </c>
      <c r="BL272" s="19" t="s">
        <v>104</v>
      </c>
      <c r="BM272" s="185" t="s">
        <v>925</v>
      </c>
    </row>
    <row r="273" s="2" customFormat="1" ht="24.15" customHeight="1">
      <c r="A273" s="38"/>
      <c r="B273" s="172"/>
      <c r="C273" s="173" t="s">
        <v>926</v>
      </c>
      <c r="D273" s="173" t="s">
        <v>191</v>
      </c>
      <c r="E273" s="174" t="s">
        <v>3643</v>
      </c>
      <c r="F273" s="175" t="s">
        <v>3644</v>
      </c>
      <c r="G273" s="176" t="s">
        <v>3645</v>
      </c>
      <c r="H273" s="177">
        <v>60</v>
      </c>
      <c r="I273" s="178"/>
      <c r="J273" s="179">
        <f>ROUND(I273*H273,2)</f>
        <v>0</v>
      </c>
      <c r="K273" s="180"/>
      <c r="L273" s="39"/>
      <c r="M273" s="181" t="s">
        <v>1</v>
      </c>
      <c r="N273" s="182" t="s">
        <v>38</v>
      </c>
      <c r="O273" s="77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85" t="s">
        <v>104</v>
      </c>
      <c r="AT273" s="185" t="s">
        <v>191</v>
      </c>
      <c r="AU273" s="185" t="s">
        <v>80</v>
      </c>
      <c r="AY273" s="19" t="s">
        <v>189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9" t="s">
        <v>80</v>
      </c>
      <c r="BK273" s="186">
        <f>ROUND(I273*H273,2)</f>
        <v>0</v>
      </c>
      <c r="BL273" s="19" t="s">
        <v>104</v>
      </c>
      <c r="BM273" s="185" t="s">
        <v>929</v>
      </c>
    </row>
    <row r="274" s="12" customFormat="1" ht="25.92" customHeight="1">
      <c r="A274" s="12"/>
      <c r="B274" s="159"/>
      <c r="C274" s="12"/>
      <c r="D274" s="160" t="s">
        <v>72</v>
      </c>
      <c r="E274" s="161" t="s">
        <v>3377</v>
      </c>
      <c r="F274" s="161" t="s">
        <v>3377</v>
      </c>
      <c r="G274" s="12"/>
      <c r="H274" s="12"/>
      <c r="I274" s="162"/>
      <c r="J274" s="163">
        <f>BK274</f>
        <v>0</v>
      </c>
      <c r="K274" s="12"/>
      <c r="L274" s="159"/>
      <c r="M274" s="164"/>
      <c r="N274" s="165"/>
      <c r="O274" s="165"/>
      <c r="P274" s="166">
        <f>P275</f>
        <v>0</v>
      </c>
      <c r="Q274" s="165"/>
      <c r="R274" s="166">
        <f>R275</f>
        <v>0</v>
      </c>
      <c r="S274" s="165"/>
      <c r="T274" s="16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60" t="s">
        <v>80</v>
      </c>
      <c r="AT274" s="168" t="s">
        <v>72</v>
      </c>
      <c r="AU274" s="168" t="s">
        <v>73</v>
      </c>
      <c r="AY274" s="160" t="s">
        <v>189</v>
      </c>
      <c r="BK274" s="169">
        <f>BK275</f>
        <v>0</v>
      </c>
    </row>
    <row r="275" s="2" customFormat="1" ht="37.8" customHeight="1">
      <c r="A275" s="38"/>
      <c r="B275" s="172"/>
      <c r="C275" s="173" t="s">
        <v>586</v>
      </c>
      <c r="D275" s="173" t="s">
        <v>191</v>
      </c>
      <c r="E275" s="174" t="s">
        <v>3646</v>
      </c>
      <c r="F275" s="175" t="s">
        <v>3647</v>
      </c>
      <c r="G275" s="176" t="s">
        <v>212</v>
      </c>
      <c r="H275" s="177">
        <v>220</v>
      </c>
      <c r="I275" s="178"/>
      <c r="J275" s="179">
        <f>ROUND(I275*H275,2)</f>
        <v>0</v>
      </c>
      <c r="K275" s="180"/>
      <c r="L275" s="39"/>
      <c r="M275" s="181" t="s">
        <v>1</v>
      </c>
      <c r="N275" s="182" t="s">
        <v>38</v>
      </c>
      <c r="O275" s="77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85" t="s">
        <v>104</v>
      </c>
      <c r="AT275" s="185" t="s">
        <v>191</v>
      </c>
      <c r="AU275" s="185" t="s">
        <v>80</v>
      </c>
      <c r="AY275" s="19" t="s">
        <v>189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9" t="s">
        <v>80</v>
      </c>
      <c r="BK275" s="186">
        <f>ROUND(I275*H275,2)</f>
        <v>0</v>
      </c>
      <c r="BL275" s="19" t="s">
        <v>104</v>
      </c>
      <c r="BM275" s="185" t="s">
        <v>932</v>
      </c>
    </row>
    <row r="276" s="12" customFormat="1" ht="25.92" customHeight="1">
      <c r="A276" s="12"/>
      <c r="B276" s="159"/>
      <c r="C276" s="12"/>
      <c r="D276" s="160" t="s">
        <v>72</v>
      </c>
      <c r="E276" s="161" t="s">
        <v>3380</v>
      </c>
      <c r="F276" s="161" t="s">
        <v>3380</v>
      </c>
      <c r="G276" s="12"/>
      <c r="H276" s="12"/>
      <c r="I276" s="162"/>
      <c r="J276" s="163">
        <f>BK276</f>
        <v>0</v>
      </c>
      <c r="K276" s="12"/>
      <c r="L276" s="159"/>
      <c r="M276" s="164"/>
      <c r="N276" s="165"/>
      <c r="O276" s="165"/>
      <c r="P276" s="166">
        <f>SUM(P277:P285)</f>
        <v>0</v>
      </c>
      <c r="Q276" s="165"/>
      <c r="R276" s="166">
        <f>SUM(R277:R285)</f>
        <v>0</v>
      </c>
      <c r="S276" s="165"/>
      <c r="T276" s="167">
        <f>SUM(T277:T285)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60" t="s">
        <v>80</v>
      </c>
      <c r="AT276" s="168" t="s">
        <v>72</v>
      </c>
      <c r="AU276" s="168" t="s">
        <v>73</v>
      </c>
      <c r="AY276" s="160" t="s">
        <v>189</v>
      </c>
      <c r="BK276" s="169">
        <f>SUM(BK277:BK285)</f>
        <v>0</v>
      </c>
    </row>
    <row r="277" s="2" customFormat="1" ht="24.15" customHeight="1">
      <c r="A277" s="38"/>
      <c r="B277" s="172"/>
      <c r="C277" s="173" t="s">
        <v>933</v>
      </c>
      <c r="D277" s="173" t="s">
        <v>191</v>
      </c>
      <c r="E277" s="174" t="s">
        <v>3381</v>
      </c>
      <c r="F277" s="175" t="s">
        <v>3382</v>
      </c>
      <c r="G277" s="176" t="s">
        <v>2980</v>
      </c>
      <c r="H277" s="177">
        <v>1</v>
      </c>
      <c r="I277" s="178"/>
      <c r="J277" s="179">
        <f>ROUND(I277*H277,2)</f>
        <v>0</v>
      </c>
      <c r="K277" s="180"/>
      <c r="L277" s="39"/>
      <c r="M277" s="181" t="s">
        <v>1</v>
      </c>
      <c r="N277" s="182" t="s">
        <v>38</v>
      </c>
      <c r="O277" s="77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5" t="s">
        <v>104</v>
      </c>
      <c r="AT277" s="185" t="s">
        <v>191</v>
      </c>
      <c r="AU277" s="185" t="s">
        <v>80</v>
      </c>
      <c r="AY277" s="19" t="s">
        <v>189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9" t="s">
        <v>80</v>
      </c>
      <c r="BK277" s="186">
        <f>ROUND(I277*H277,2)</f>
        <v>0</v>
      </c>
      <c r="BL277" s="19" t="s">
        <v>104</v>
      </c>
      <c r="BM277" s="185" t="s">
        <v>936</v>
      </c>
    </row>
    <row r="278" s="2" customFormat="1" ht="16.5" customHeight="1">
      <c r="A278" s="38"/>
      <c r="B278" s="172"/>
      <c r="C278" s="173" t="s">
        <v>592</v>
      </c>
      <c r="D278" s="173" t="s">
        <v>191</v>
      </c>
      <c r="E278" s="174" t="s">
        <v>3383</v>
      </c>
      <c r="F278" s="175" t="s">
        <v>3384</v>
      </c>
      <c r="G278" s="176" t="s">
        <v>2980</v>
      </c>
      <c r="H278" s="177">
        <v>1</v>
      </c>
      <c r="I278" s="178"/>
      <c r="J278" s="179">
        <f>ROUND(I278*H278,2)</f>
        <v>0</v>
      </c>
      <c r="K278" s="180"/>
      <c r="L278" s="39"/>
      <c r="M278" s="181" t="s">
        <v>1</v>
      </c>
      <c r="N278" s="182" t="s">
        <v>38</v>
      </c>
      <c r="O278" s="77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5" t="s">
        <v>104</v>
      </c>
      <c r="AT278" s="185" t="s">
        <v>191</v>
      </c>
      <c r="AU278" s="185" t="s">
        <v>80</v>
      </c>
      <c r="AY278" s="19" t="s">
        <v>189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9" t="s">
        <v>80</v>
      </c>
      <c r="BK278" s="186">
        <f>ROUND(I278*H278,2)</f>
        <v>0</v>
      </c>
      <c r="BL278" s="19" t="s">
        <v>104</v>
      </c>
      <c r="BM278" s="185" t="s">
        <v>939</v>
      </c>
    </row>
    <row r="279" s="2" customFormat="1" ht="16.5" customHeight="1">
      <c r="A279" s="38"/>
      <c r="B279" s="172"/>
      <c r="C279" s="173" t="s">
        <v>940</v>
      </c>
      <c r="D279" s="173" t="s">
        <v>191</v>
      </c>
      <c r="E279" s="174" t="s">
        <v>3385</v>
      </c>
      <c r="F279" s="175" t="s">
        <v>3386</v>
      </c>
      <c r="G279" s="176" t="s">
        <v>2980</v>
      </c>
      <c r="H279" s="177">
        <v>1</v>
      </c>
      <c r="I279" s="178"/>
      <c r="J279" s="179">
        <f>ROUND(I279*H279,2)</f>
        <v>0</v>
      </c>
      <c r="K279" s="180"/>
      <c r="L279" s="39"/>
      <c r="M279" s="181" t="s">
        <v>1</v>
      </c>
      <c r="N279" s="182" t="s">
        <v>38</v>
      </c>
      <c r="O279" s="77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5" t="s">
        <v>104</v>
      </c>
      <c r="AT279" s="185" t="s">
        <v>191</v>
      </c>
      <c r="AU279" s="185" t="s">
        <v>80</v>
      </c>
      <c r="AY279" s="19" t="s">
        <v>189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9" t="s">
        <v>80</v>
      </c>
      <c r="BK279" s="186">
        <f>ROUND(I279*H279,2)</f>
        <v>0</v>
      </c>
      <c r="BL279" s="19" t="s">
        <v>104</v>
      </c>
      <c r="BM279" s="185" t="s">
        <v>943</v>
      </c>
    </row>
    <row r="280" s="2" customFormat="1" ht="16.5" customHeight="1">
      <c r="A280" s="38"/>
      <c r="B280" s="172"/>
      <c r="C280" s="173" t="s">
        <v>602</v>
      </c>
      <c r="D280" s="173" t="s">
        <v>191</v>
      </c>
      <c r="E280" s="174" t="s">
        <v>3387</v>
      </c>
      <c r="F280" s="175" t="s">
        <v>3388</v>
      </c>
      <c r="G280" s="176" t="s">
        <v>2980</v>
      </c>
      <c r="H280" s="177">
        <v>1</v>
      </c>
      <c r="I280" s="178"/>
      <c r="J280" s="179">
        <f>ROUND(I280*H280,2)</f>
        <v>0</v>
      </c>
      <c r="K280" s="180"/>
      <c r="L280" s="39"/>
      <c r="M280" s="181" t="s">
        <v>1</v>
      </c>
      <c r="N280" s="182" t="s">
        <v>38</v>
      </c>
      <c r="O280" s="77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5" t="s">
        <v>104</v>
      </c>
      <c r="AT280" s="185" t="s">
        <v>191</v>
      </c>
      <c r="AU280" s="185" t="s">
        <v>80</v>
      </c>
      <c r="AY280" s="19" t="s">
        <v>189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9" t="s">
        <v>80</v>
      </c>
      <c r="BK280" s="186">
        <f>ROUND(I280*H280,2)</f>
        <v>0</v>
      </c>
      <c r="BL280" s="19" t="s">
        <v>104</v>
      </c>
      <c r="BM280" s="185" t="s">
        <v>946</v>
      </c>
    </row>
    <row r="281" s="2" customFormat="1" ht="16.5" customHeight="1">
      <c r="A281" s="38"/>
      <c r="B281" s="172"/>
      <c r="C281" s="173" t="s">
        <v>947</v>
      </c>
      <c r="D281" s="173" t="s">
        <v>191</v>
      </c>
      <c r="E281" s="174" t="s">
        <v>3648</v>
      </c>
      <c r="F281" s="175" t="s">
        <v>3390</v>
      </c>
      <c r="G281" s="176" t="s">
        <v>2980</v>
      </c>
      <c r="H281" s="177">
        <v>1</v>
      </c>
      <c r="I281" s="178"/>
      <c r="J281" s="179">
        <f>ROUND(I281*H281,2)</f>
        <v>0</v>
      </c>
      <c r="K281" s="180"/>
      <c r="L281" s="39"/>
      <c r="M281" s="181" t="s">
        <v>1</v>
      </c>
      <c r="N281" s="182" t="s">
        <v>38</v>
      </c>
      <c r="O281" s="77"/>
      <c r="P281" s="183">
        <f>O281*H281</f>
        <v>0</v>
      </c>
      <c r="Q281" s="183">
        <v>0</v>
      </c>
      <c r="R281" s="183">
        <f>Q281*H281</f>
        <v>0</v>
      </c>
      <c r="S281" s="183">
        <v>0</v>
      </c>
      <c r="T281" s="18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5" t="s">
        <v>104</v>
      </c>
      <c r="AT281" s="185" t="s">
        <v>191</v>
      </c>
      <c r="AU281" s="185" t="s">
        <v>80</v>
      </c>
      <c r="AY281" s="19" t="s">
        <v>189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9" t="s">
        <v>80</v>
      </c>
      <c r="BK281" s="186">
        <f>ROUND(I281*H281,2)</f>
        <v>0</v>
      </c>
      <c r="BL281" s="19" t="s">
        <v>104</v>
      </c>
      <c r="BM281" s="185" t="s">
        <v>950</v>
      </c>
    </row>
    <row r="282" s="2" customFormat="1" ht="16.5" customHeight="1">
      <c r="A282" s="38"/>
      <c r="B282" s="172"/>
      <c r="C282" s="173" t="s">
        <v>607</v>
      </c>
      <c r="D282" s="173" t="s">
        <v>191</v>
      </c>
      <c r="E282" s="174" t="s">
        <v>3649</v>
      </c>
      <c r="F282" s="175" t="s">
        <v>3650</v>
      </c>
      <c r="G282" s="176" t="s">
        <v>2980</v>
      </c>
      <c r="H282" s="177">
        <v>1</v>
      </c>
      <c r="I282" s="178"/>
      <c r="J282" s="179">
        <f>ROUND(I282*H282,2)</f>
        <v>0</v>
      </c>
      <c r="K282" s="180"/>
      <c r="L282" s="39"/>
      <c r="M282" s="181" t="s">
        <v>1</v>
      </c>
      <c r="N282" s="182" t="s">
        <v>38</v>
      </c>
      <c r="O282" s="77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85" t="s">
        <v>104</v>
      </c>
      <c r="AT282" s="185" t="s">
        <v>191</v>
      </c>
      <c r="AU282" s="185" t="s">
        <v>80</v>
      </c>
      <c r="AY282" s="19" t="s">
        <v>189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9" t="s">
        <v>80</v>
      </c>
      <c r="BK282" s="186">
        <f>ROUND(I282*H282,2)</f>
        <v>0</v>
      </c>
      <c r="BL282" s="19" t="s">
        <v>104</v>
      </c>
      <c r="BM282" s="185" t="s">
        <v>953</v>
      </c>
    </row>
    <row r="283" s="2" customFormat="1" ht="16.5" customHeight="1">
      <c r="A283" s="38"/>
      <c r="B283" s="172"/>
      <c r="C283" s="173" t="s">
        <v>955</v>
      </c>
      <c r="D283" s="173" t="s">
        <v>191</v>
      </c>
      <c r="E283" s="174" t="s">
        <v>3391</v>
      </c>
      <c r="F283" s="175" t="s">
        <v>3392</v>
      </c>
      <c r="G283" s="176" t="s">
        <v>2980</v>
      </c>
      <c r="H283" s="177">
        <v>1</v>
      </c>
      <c r="I283" s="178"/>
      <c r="J283" s="179">
        <f>ROUND(I283*H283,2)</f>
        <v>0</v>
      </c>
      <c r="K283" s="180"/>
      <c r="L283" s="39"/>
      <c r="M283" s="181" t="s">
        <v>1</v>
      </c>
      <c r="N283" s="182" t="s">
        <v>38</v>
      </c>
      <c r="O283" s="77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5" t="s">
        <v>104</v>
      </c>
      <c r="AT283" s="185" t="s">
        <v>191</v>
      </c>
      <c r="AU283" s="185" t="s">
        <v>80</v>
      </c>
      <c r="AY283" s="19" t="s">
        <v>189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9" t="s">
        <v>80</v>
      </c>
      <c r="BK283" s="186">
        <f>ROUND(I283*H283,2)</f>
        <v>0</v>
      </c>
      <c r="BL283" s="19" t="s">
        <v>104</v>
      </c>
      <c r="BM283" s="185" t="s">
        <v>958</v>
      </c>
    </row>
    <row r="284" s="2" customFormat="1" ht="16.5" customHeight="1">
      <c r="A284" s="38"/>
      <c r="B284" s="172"/>
      <c r="C284" s="173" t="s">
        <v>611</v>
      </c>
      <c r="D284" s="173" t="s">
        <v>191</v>
      </c>
      <c r="E284" s="174" t="s">
        <v>3320</v>
      </c>
      <c r="F284" s="175" t="s">
        <v>3321</v>
      </c>
      <c r="G284" s="176" t="s">
        <v>2980</v>
      </c>
      <c r="H284" s="177">
        <v>1</v>
      </c>
      <c r="I284" s="178"/>
      <c r="J284" s="179">
        <f>ROUND(I284*H284,2)</f>
        <v>0</v>
      </c>
      <c r="K284" s="180"/>
      <c r="L284" s="39"/>
      <c r="M284" s="181" t="s">
        <v>1</v>
      </c>
      <c r="N284" s="182" t="s">
        <v>38</v>
      </c>
      <c r="O284" s="77"/>
      <c r="P284" s="183">
        <f>O284*H284</f>
        <v>0</v>
      </c>
      <c r="Q284" s="183">
        <v>0</v>
      </c>
      <c r="R284" s="183">
        <f>Q284*H284</f>
        <v>0</v>
      </c>
      <c r="S284" s="183">
        <v>0</v>
      </c>
      <c r="T284" s="18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5" t="s">
        <v>104</v>
      </c>
      <c r="AT284" s="185" t="s">
        <v>191</v>
      </c>
      <c r="AU284" s="185" t="s">
        <v>80</v>
      </c>
      <c r="AY284" s="19" t="s">
        <v>189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9" t="s">
        <v>80</v>
      </c>
      <c r="BK284" s="186">
        <f>ROUND(I284*H284,2)</f>
        <v>0</v>
      </c>
      <c r="BL284" s="19" t="s">
        <v>104</v>
      </c>
      <c r="BM284" s="185" t="s">
        <v>961</v>
      </c>
    </row>
    <row r="285" s="2" customFormat="1" ht="24.15" customHeight="1">
      <c r="A285" s="38"/>
      <c r="B285" s="172"/>
      <c r="C285" s="173" t="s">
        <v>962</v>
      </c>
      <c r="D285" s="173" t="s">
        <v>191</v>
      </c>
      <c r="E285" s="174" t="s">
        <v>3393</v>
      </c>
      <c r="F285" s="175" t="s">
        <v>3394</v>
      </c>
      <c r="G285" s="176" t="s">
        <v>2980</v>
      </c>
      <c r="H285" s="177">
        <v>1</v>
      </c>
      <c r="I285" s="178"/>
      <c r="J285" s="179">
        <f>ROUND(I285*H285,2)</f>
        <v>0</v>
      </c>
      <c r="K285" s="180"/>
      <c r="L285" s="39"/>
      <c r="M285" s="231" t="s">
        <v>1</v>
      </c>
      <c r="N285" s="232" t="s">
        <v>38</v>
      </c>
      <c r="O285" s="233"/>
      <c r="P285" s="234">
        <f>O285*H285</f>
        <v>0</v>
      </c>
      <c r="Q285" s="234">
        <v>0</v>
      </c>
      <c r="R285" s="234">
        <f>Q285*H285</f>
        <v>0</v>
      </c>
      <c r="S285" s="234">
        <v>0</v>
      </c>
      <c r="T285" s="23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5" t="s">
        <v>104</v>
      </c>
      <c r="AT285" s="185" t="s">
        <v>191</v>
      </c>
      <c r="AU285" s="185" t="s">
        <v>80</v>
      </c>
      <c r="AY285" s="19" t="s">
        <v>189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9" t="s">
        <v>80</v>
      </c>
      <c r="BK285" s="186">
        <f>ROUND(I285*H285,2)</f>
        <v>0</v>
      </c>
      <c r="BL285" s="19" t="s">
        <v>104</v>
      </c>
      <c r="BM285" s="185" t="s">
        <v>965</v>
      </c>
    </row>
    <row r="286" s="2" customFormat="1" ht="6.96" customHeight="1">
      <c r="A286" s="38"/>
      <c r="B286" s="60"/>
      <c r="C286" s="61"/>
      <c r="D286" s="61"/>
      <c r="E286" s="61"/>
      <c r="F286" s="61"/>
      <c r="G286" s="61"/>
      <c r="H286" s="61"/>
      <c r="I286" s="61"/>
      <c r="J286" s="61"/>
      <c r="K286" s="61"/>
      <c r="L286" s="39"/>
      <c r="M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</row>
  </sheetData>
  <autoFilter ref="C124:K28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136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3651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3652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3653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ROUND((SUM(BE121:BE153)),  2)</f>
        <v>0</v>
      </c>
      <c r="G33" s="38"/>
      <c r="H33" s="38"/>
      <c r="I33" s="128">
        <v>0.20999999999999999</v>
      </c>
      <c r="J33" s="127">
        <f>ROUND(((SUM(BE121:BE153))*I33),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ROUND((SUM(BF121:BF153)),  2)</f>
        <v>0</v>
      </c>
      <c r="G34" s="38"/>
      <c r="H34" s="38"/>
      <c r="I34" s="128">
        <v>0.12</v>
      </c>
      <c r="J34" s="127">
        <f>ROUND(((SUM(BF121:BF153))*I34),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ROUND((SUM(BG121:BG153)),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ROUND((SUM(BH121:BH153)),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ROUND((SUM(BI121:BI153)),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04.11 - Závlaha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Kamenice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>Krajovský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145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146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3654</v>
      </c>
      <c r="E99" s="146"/>
      <c r="F99" s="146"/>
      <c r="G99" s="146"/>
      <c r="H99" s="146"/>
      <c r="I99" s="146"/>
      <c r="J99" s="147">
        <f>J127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154</v>
      </c>
      <c r="E100" s="142"/>
      <c r="F100" s="142"/>
      <c r="G100" s="142"/>
      <c r="H100" s="142"/>
      <c r="I100" s="142"/>
      <c r="J100" s="143">
        <f>J150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2492</v>
      </c>
      <c r="E101" s="146"/>
      <c r="F101" s="146"/>
      <c r="G101" s="146"/>
      <c r="H101" s="146"/>
      <c r="I101" s="146"/>
      <c r="J101" s="147">
        <f>J151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174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BODARCHITEKTI202401 - KODUS Kamenice - druhá etapa-16.3.25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138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SO 04.11 - Závlaha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>Kamenice</v>
      </c>
      <c r="G115" s="38"/>
      <c r="H115" s="38"/>
      <c r="I115" s="32" t="s">
        <v>22</v>
      </c>
      <c r="J115" s="69" t="str">
        <f>IF(J12="","",J12)</f>
        <v>10. 3. 2025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 xml:space="preserve"> </v>
      </c>
      <c r="G117" s="38"/>
      <c r="H117" s="38"/>
      <c r="I117" s="32" t="s">
        <v>29</v>
      </c>
      <c r="J117" s="36" t="str">
        <f>E21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38"/>
      <c r="E118" s="38"/>
      <c r="F118" s="27" t="str">
        <f>IF(E18="","",E18)</f>
        <v>Vyplň údaj</v>
      </c>
      <c r="G118" s="38"/>
      <c r="H118" s="38"/>
      <c r="I118" s="32" t="s">
        <v>31</v>
      </c>
      <c r="J118" s="36" t="str">
        <f>E24</f>
        <v>Krajovský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175</v>
      </c>
      <c r="D120" s="151" t="s">
        <v>58</v>
      </c>
      <c r="E120" s="151" t="s">
        <v>54</v>
      </c>
      <c r="F120" s="151" t="s">
        <v>55</v>
      </c>
      <c r="G120" s="151" t="s">
        <v>176</v>
      </c>
      <c r="H120" s="151" t="s">
        <v>177</v>
      </c>
      <c r="I120" s="151" t="s">
        <v>178</v>
      </c>
      <c r="J120" s="152" t="s">
        <v>142</v>
      </c>
      <c r="K120" s="153" t="s">
        <v>179</v>
      </c>
      <c r="L120" s="154"/>
      <c r="M120" s="86" t="s">
        <v>1</v>
      </c>
      <c r="N120" s="87" t="s">
        <v>37</v>
      </c>
      <c r="O120" s="87" t="s">
        <v>180</v>
      </c>
      <c r="P120" s="87" t="s">
        <v>181</v>
      </c>
      <c r="Q120" s="87" t="s">
        <v>182</v>
      </c>
      <c r="R120" s="87" t="s">
        <v>183</v>
      </c>
      <c r="S120" s="87" t="s">
        <v>184</v>
      </c>
      <c r="T120" s="88" t="s">
        <v>185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186</v>
      </c>
      <c r="D121" s="38"/>
      <c r="E121" s="38"/>
      <c r="F121" s="38"/>
      <c r="G121" s="38"/>
      <c r="H121" s="38"/>
      <c r="I121" s="38"/>
      <c r="J121" s="155">
        <f>BK121</f>
        <v>0</v>
      </c>
      <c r="K121" s="38"/>
      <c r="L121" s="39"/>
      <c r="M121" s="89"/>
      <c r="N121" s="73"/>
      <c r="O121" s="90"/>
      <c r="P121" s="156">
        <f>P122+P150</f>
        <v>0</v>
      </c>
      <c r="Q121" s="90"/>
      <c r="R121" s="156">
        <f>R122+R150</f>
        <v>0.09619999999999998</v>
      </c>
      <c r="S121" s="90"/>
      <c r="T121" s="157">
        <f>T122+T150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72</v>
      </c>
      <c r="AU121" s="19" t="s">
        <v>144</v>
      </c>
      <c r="BK121" s="158">
        <f>BK122+BK150</f>
        <v>0</v>
      </c>
    </row>
    <row r="122" s="12" customFormat="1" ht="25.92" customHeight="1">
      <c r="A122" s="12"/>
      <c r="B122" s="159"/>
      <c r="C122" s="12"/>
      <c r="D122" s="160" t="s">
        <v>72</v>
      </c>
      <c r="E122" s="161" t="s">
        <v>187</v>
      </c>
      <c r="F122" s="161" t="s">
        <v>188</v>
      </c>
      <c r="G122" s="12"/>
      <c r="H122" s="12"/>
      <c r="I122" s="162"/>
      <c r="J122" s="163">
        <f>BK122</f>
        <v>0</v>
      </c>
      <c r="K122" s="12"/>
      <c r="L122" s="159"/>
      <c r="M122" s="164"/>
      <c r="N122" s="165"/>
      <c r="O122" s="165"/>
      <c r="P122" s="166">
        <f>P123+P127</f>
        <v>0</v>
      </c>
      <c r="Q122" s="165"/>
      <c r="R122" s="166">
        <f>R123+R127</f>
        <v>0.09619999999999998</v>
      </c>
      <c r="S122" s="165"/>
      <c r="T122" s="167">
        <f>T123+T127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80</v>
      </c>
      <c r="AT122" s="168" t="s">
        <v>72</v>
      </c>
      <c r="AU122" s="168" t="s">
        <v>73</v>
      </c>
      <c r="AY122" s="160" t="s">
        <v>189</v>
      </c>
      <c r="BK122" s="169">
        <f>BK123+BK127</f>
        <v>0</v>
      </c>
    </row>
    <row r="123" s="12" customFormat="1" ht="22.8" customHeight="1">
      <c r="A123" s="12"/>
      <c r="B123" s="159"/>
      <c r="C123" s="12"/>
      <c r="D123" s="160" t="s">
        <v>72</v>
      </c>
      <c r="E123" s="170" t="s">
        <v>80</v>
      </c>
      <c r="F123" s="170" t="s">
        <v>190</v>
      </c>
      <c r="G123" s="12"/>
      <c r="H123" s="12"/>
      <c r="I123" s="162"/>
      <c r="J123" s="171">
        <f>BK123</f>
        <v>0</v>
      </c>
      <c r="K123" s="12"/>
      <c r="L123" s="159"/>
      <c r="M123" s="164"/>
      <c r="N123" s="165"/>
      <c r="O123" s="165"/>
      <c r="P123" s="166">
        <f>SUM(P124:P126)</f>
        <v>0</v>
      </c>
      <c r="Q123" s="165"/>
      <c r="R123" s="166">
        <f>SUM(R124:R126)</f>
        <v>0</v>
      </c>
      <c r="S123" s="165"/>
      <c r="T123" s="167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80</v>
      </c>
      <c r="AT123" s="168" t="s">
        <v>72</v>
      </c>
      <c r="AU123" s="168" t="s">
        <v>80</v>
      </c>
      <c r="AY123" s="160" t="s">
        <v>189</v>
      </c>
      <c r="BK123" s="169">
        <f>SUM(BK124:BK126)</f>
        <v>0</v>
      </c>
    </row>
    <row r="124" s="2" customFormat="1" ht="24.15" customHeight="1">
      <c r="A124" s="38"/>
      <c r="B124" s="172"/>
      <c r="C124" s="173" t="s">
        <v>80</v>
      </c>
      <c r="D124" s="173" t="s">
        <v>191</v>
      </c>
      <c r="E124" s="174" t="s">
        <v>3655</v>
      </c>
      <c r="F124" s="175" t="s">
        <v>3656</v>
      </c>
      <c r="G124" s="176" t="s">
        <v>228</v>
      </c>
      <c r="H124" s="177">
        <v>150</v>
      </c>
      <c r="I124" s="178"/>
      <c r="J124" s="179">
        <f>ROUND(I124*H124,2)</f>
        <v>0</v>
      </c>
      <c r="K124" s="180"/>
      <c r="L124" s="39"/>
      <c r="M124" s="181" t="s">
        <v>1</v>
      </c>
      <c r="N124" s="182" t="s">
        <v>38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104</v>
      </c>
      <c r="AT124" s="185" t="s">
        <v>191</v>
      </c>
      <c r="AU124" s="185" t="s">
        <v>82</v>
      </c>
      <c r="AY124" s="19" t="s">
        <v>189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80</v>
      </c>
      <c r="BK124" s="186">
        <f>ROUND(I124*H124,2)</f>
        <v>0</v>
      </c>
      <c r="BL124" s="19" t="s">
        <v>104</v>
      </c>
      <c r="BM124" s="185" t="s">
        <v>3657</v>
      </c>
    </row>
    <row r="125" s="2" customFormat="1" ht="33" customHeight="1">
      <c r="A125" s="38"/>
      <c r="B125" s="172"/>
      <c r="C125" s="173" t="s">
        <v>82</v>
      </c>
      <c r="D125" s="173" t="s">
        <v>191</v>
      </c>
      <c r="E125" s="174" t="s">
        <v>3658</v>
      </c>
      <c r="F125" s="175" t="s">
        <v>3659</v>
      </c>
      <c r="G125" s="176" t="s">
        <v>228</v>
      </c>
      <c r="H125" s="177">
        <v>150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104</v>
      </c>
      <c r="AT125" s="185" t="s">
        <v>191</v>
      </c>
      <c r="AU125" s="185" t="s">
        <v>82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104</v>
      </c>
      <c r="BM125" s="185" t="s">
        <v>3660</v>
      </c>
    </row>
    <row r="126" s="2" customFormat="1" ht="24.15" customHeight="1">
      <c r="A126" s="38"/>
      <c r="B126" s="172"/>
      <c r="C126" s="173" t="s">
        <v>101</v>
      </c>
      <c r="D126" s="173" t="s">
        <v>191</v>
      </c>
      <c r="E126" s="174" t="s">
        <v>3661</v>
      </c>
      <c r="F126" s="175" t="s">
        <v>3662</v>
      </c>
      <c r="G126" s="176" t="s">
        <v>228</v>
      </c>
      <c r="H126" s="177">
        <v>150</v>
      </c>
      <c r="I126" s="178"/>
      <c r="J126" s="179">
        <f>ROUND(I126*H126,2)</f>
        <v>0</v>
      </c>
      <c r="K126" s="180"/>
      <c r="L126" s="39"/>
      <c r="M126" s="181" t="s">
        <v>1</v>
      </c>
      <c r="N126" s="182" t="s">
        <v>38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104</v>
      </c>
      <c r="AT126" s="185" t="s">
        <v>191</v>
      </c>
      <c r="AU126" s="185" t="s">
        <v>82</v>
      </c>
      <c r="AY126" s="19" t="s">
        <v>189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80</v>
      </c>
      <c r="BK126" s="186">
        <f>ROUND(I126*H126,2)</f>
        <v>0</v>
      </c>
      <c r="BL126" s="19" t="s">
        <v>104</v>
      </c>
      <c r="BM126" s="185" t="s">
        <v>3663</v>
      </c>
    </row>
    <row r="127" s="12" customFormat="1" ht="22.8" customHeight="1">
      <c r="A127" s="12"/>
      <c r="B127" s="159"/>
      <c r="C127" s="12"/>
      <c r="D127" s="160" t="s">
        <v>72</v>
      </c>
      <c r="E127" s="170" t="s">
        <v>116</v>
      </c>
      <c r="F127" s="170" t="s">
        <v>3664</v>
      </c>
      <c r="G127" s="12"/>
      <c r="H127" s="12"/>
      <c r="I127" s="162"/>
      <c r="J127" s="171">
        <f>BK127</f>
        <v>0</v>
      </c>
      <c r="K127" s="12"/>
      <c r="L127" s="159"/>
      <c r="M127" s="164"/>
      <c r="N127" s="165"/>
      <c r="O127" s="165"/>
      <c r="P127" s="166">
        <f>SUM(P128:P149)</f>
        <v>0</v>
      </c>
      <c r="Q127" s="165"/>
      <c r="R127" s="166">
        <f>SUM(R128:R149)</f>
        <v>0.09619999999999998</v>
      </c>
      <c r="S127" s="165"/>
      <c r="T127" s="167">
        <f>SUM(T128:T149)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80</v>
      </c>
      <c r="AT127" s="168" t="s">
        <v>72</v>
      </c>
      <c r="AU127" s="168" t="s">
        <v>80</v>
      </c>
      <c r="AY127" s="160" t="s">
        <v>189</v>
      </c>
      <c r="BK127" s="169">
        <f>SUM(BK128:BK149)</f>
        <v>0</v>
      </c>
    </row>
    <row r="128" s="2" customFormat="1" ht="16.5" customHeight="1">
      <c r="A128" s="38"/>
      <c r="B128" s="172"/>
      <c r="C128" s="173" t="s">
        <v>104</v>
      </c>
      <c r="D128" s="173" t="s">
        <v>191</v>
      </c>
      <c r="E128" s="174" t="s">
        <v>3665</v>
      </c>
      <c r="F128" s="175" t="s">
        <v>3666</v>
      </c>
      <c r="G128" s="176" t="s">
        <v>228</v>
      </c>
      <c r="H128" s="177">
        <v>600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6.9999999999999994E-05</v>
      </c>
      <c r="R128" s="183">
        <f>Q128*H128</f>
        <v>0.041999999999999996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104</v>
      </c>
      <c r="AT128" s="185" t="s">
        <v>191</v>
      </c>
      <c r="AU128" s="185" t="s">
        <v>82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104</v>
      </c>
      <c r="BM128" s="185" t="s">
        <v>3667</v>
      </c>
    </row>
    <row r="129" s="2" customFormat="1" ht="16.5" customHeight="1">
      <c r="A129" s="38"/>
      <c r="B129" s="172"/>
      <c r="C129" s="173" t="s">
        <v>107</v>
      </c>
      <c r="D129" s="173" t="s">
        <v>191</v>
      </c>
      <c r="E129" s="174" t="s">
        <v>3668</v>
      </c>
      <c r="F129" s="175" t="s">
        <v>3669</v>
      </c>
      <c r="G129" s="176" t="s">
        <v>553</v>
      </c>
      <c r="H129" s="177">
        <v>4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104</v>
      </c>
      <c r="AT129" s="185" t="s">
        <v>191</v>
      </c>
      <c r="AU129" s="185" t="s">
        <v>82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104</v>
      </c>
      <c r="BM129" s="185" t="s">
        <v>3670</v>
      </c>
    </row>
    <row r="130" s="2" customFormat="1" ht="16.5" customHeight="1">
      <c r="A130" s="38"/>
      <c r="B130" s="172"/>
      <c r="C130" s="219" t="s">
        <v>110</v>
      </c>
      <c r="D130" s="219" t="s">
        <v>874</v>
      </c>
      <c r="E130" s="220" t="s">
        <v>3671</v>
      </c>
      <c r="F130" s="221" t="s">
        <v>3672</v>
      </c>
      <c r="G130" s="222" t="s">
        <v>553</v>
      </c>
      <c r="H130" s="223">
        <v>4</v>
      </c>
      <c r="I130" s="224"/>
      <c r="J130" s="225">
        <f>ROUND(I130*H130,2)</f>
        <v>0</v>
      </c>
      <c r="K130" s="226"/>
      <c r="L130" s="227"/>
      <c r="M130" s="228" t="s">
        <v>1</v>
      </c>
      <c r="N130" s="229" t="s">
        <v>38</v>
      </c>
      <c r="O130" s="77"/>
      <c r="P130" s="183">
        <f>O130*H130</f>
        <v>0</v>
      </c>
      <c r="Q130" s="183">
        <v>0.00010000000000000001</v>
      </c>
      <c r="R130" s="183">
        <f>Q130*H130</f>
        <v>0.00040000000000000002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116</v>
      </c>
      <c r="AT130" s="185" t="s">
        <v>874</v>
      </c>
      <c r="AU130" s="185" t="s">
        <v>82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104</v>
      </c>
      <c r="BM130" s="185" t="s">
        <v>3673</v>
      </c>
    </row>
    <row r="131" s="2" customFormat="1" ht="24.15" customHeight="1">
      <c r="A131" s="38"/>
      <c r="B131" s="172"/>
      <c r="C131" s="173" t="s">
        <v>113</v>
      </c>
      <c r="D131" s="173" t="s">
        <v>191</v>
      </c>
      <c r="E131" s="174" t="s">
        <v>3674</v>
      </c>
      <c r="F131" s="175" t="s">
        <v>3675</v>
      </c>
      <c r="G131" s="176" t="s">
        <v>228</v>
      </c>
      <c r="H131" s="177">
        <v>150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0.00027999999999999998</v>
      </c>
      <c r="R131" s="183">
        <f>Q131*H131</f>
        <v>0.041999999999999996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104</v>
      </c>
      <c r="AT131" s="185" t="s">
        <v>191</v>
      </c>
      <c r="AU131" s="185" t="s">
        <v>82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104</v>
      </c>
      <c r="BM131" s="185" t="s">
        <v>3676</v>
      </c>
    </row>
    <row r="132" s="2" customFormat="1" ht="24.15" customHeight="1">
      <c r="A132" s="38"/>
      <c r="B132" s="172"/>
      <c r="C132" s="173" t="s">
        <v>116</v>
      </c>
      <c r="D132" s="173" t="s">
        <v>191</v>
      </c>
      <c r="E132" s="174" t="s">
        <v>3677</v>
      </c>
      <c r="F132" s="175" t="s">
        <v>3678</v>
      </c>
      <c r="G132" s="176" t="s">
        <v>553</v>
      </c>
      <c r="H132" s="177">
        <v>4</v>
      </c>
      <c r="I132" s="178"/>
      <c r="J132" s="179">
        <f>ROUND(I132*H132,2)</f>
        <v>0</v>
      </c>
      <c r="K132" s="180"/>
      <c r="L132" s="39"/>
      <c r="M132" s="181" t="s">
        <v>1</v>
      </c>
      <c r="N132" s="182" t="s">
        <v>38</v>
      </c>
      <c r="O132" s="77"/>
      <c r="P132" s="183">
        <f>O132*H132</f>
        <v>0</v>
      </c>
      <c r="Q132" s="183">
        <v>0.00017000000000000001</v>
      </c>
      <c r="R132" s="183">
        <f>Q132*H132</f>
        <v>0.00068000000000000005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104</v>
      </c>
      <c r="AT132" s="185" t="s">
        <v>191</v>
      </c>
      <c r="AU132" s="185" t="s">
        <v>82</v>
      </c>
      <c r="AY132" s="19" t="s">
        <v>189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104</v>
      </c>
      <c r="BM132" s="185" t="s">
        <v>3679</v>
      </c>
    </row>
    <row r="133" s="2" customFormat="1" ht="33" customHeight="1">
      <c r="A133" s="38"/>
      <c r="B133" s="172"/>
      <c r="C133" s="219" t="s">
        <v>236</v>
      </c>
      <c r="D133" s="219" t="s">
        <v>874</v>
      </c>
      <c r="E133" s="220" t="s">
        <v>3680</v>
      </c>
      <c r="F133" s="221" t="s">
        <v>3681</v>
      </c>
      <c r="G133" s="222" t="s">
        <v>553</v>
      </c>
      <c r="H133" s="223">
        <v>4</v>
      </c>
      <c r="I133" s="224"/>
      <c r="J133" s="225">
        <f>ROUND(I133*H133,2)</f>
        <v>0</v>
      </c>
      <c r="K133" s="226"/>
      <c r="L133" s="227"/>
      <c r="M133" s="228" t="s">
        <v>1</v>
      </c>
      <c r="N133" s="229" t="s">
        <v>38</v>
      </c>
      <c r="O133" s="77"/>
      <c r="P133" s="183">
        <f>O133*H133</f>
        <v>0</v>
      </c>
      <c r="Q133" s="183">
        <v>0.00027</v>
      </c>
      <c r="R133" s="183">
        <f>Q133*H133</f>
        <v>0.00108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116</v>
      </c>
      <c r="AT133" s="185" t="s">
        <v>874</v>
      </c>
      <c r="AU133" s="185" t="s">
        <v>82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104</v>
      </c>
      <c r="BM133" s="185" t="s">
        <v>3682</v>
      </c>
    </row>
    <row r="134" s="2" customFormat="1" ht="24.15" customHeight="1">
      <c r="A134" s="38"/>
      <c r="B134" s="172"/>
      <c r="C134" s="173" t="s">
        <v>216</v>
      </c>
      <c r="D134" s="173" t="s">
        <v>191</v>
      </c>
      <c r="E134" s="174" t="s">
        <v>3683</v>
      </c>
      <c r="F134" s="175" t="s">
        <v>3684</v>
      </c>
      <c r="G134" s="176" t="s">
        <v>553</v>
      </c>
      <c r="H134" s="177">
        <v>1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0.0041000000000000003</v>
      </c>
      <c r="R134" s="183">
        <f>Q134*H134</f>
        <v>0.0041000000000000003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104</v>
      </c>
      <c r="AT134" s="185" t="s">
        <v>191</v>
      </c>
      <c r="AU134" s="185" t="s">
        <v>82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104</v>
      </c>
      <c r="BM134" s="185" t="s">
        <v>3685</v>
      </c>
    </row>
    <row r="135" s="2" customFormat="1" ht="24.15" customHeight="1">
      <c r="A135" s="38"/>
      <c r="B135" s="172"/>
      <c r="C135" s="173" t="s">
        <v>251</v>
      </c>
      <c r="D135" s="173" t="s">
        <v>191</v>
      </c>
      <c r="E135" s="174" t="s">
        <v>3686</v>
      </c>
      <c r="F135" s="175" t="s">
        <v>3687</v>
      </c>
      <c r="G135" s="176" t="s">
        <v>553</v>
      </c>
      <c r="H135" s="177">
        <v>3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0.00025000000000000001</v>
      </c>
      <c r="R135" s="183">
        <f>Q135*H135</f>
        <v>0.00075000000000000002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104</v>
      </c>
      <c r="AT135" s="185" t="s">
        <v>191</v>
      </c>
      <c r="AU135" s="185" t="s">
        <v>82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104</v>
      </c>
      <c r="BM135" s="185" t="s">
        <v>3688</v>
      </c>
    </row>
    <row r="136" s="2" customFormat="1" ht="24.15" customHeight="1">
      <c r="A136" s="38"/>
      <c r="B136" s="172"/>
      <c r="C136" s="219" t="s">
        <v>8</v>
      </c>
      <c r="D136" s="219" t="s">
        <v>874</v>
      </c>
      <c r="E136" s="220" t="s">
        <v>3689</v>
      </c>
      <c r="F136" s="221" t="s">
        <v>3690</v>
      </c>
      <c r="G136" s="222" t="s">
        <v>553</v>
      </c>
      <c r="H136" s="223">
        <v>3</v>
      </c>
      <c r="I136" s="224"/>
      <c r="J136" s="225">
        <f>ROUND(I136*H136,2)</f>
        <v>0</v>
      </c>
      <c r="K136" s="226"/>
      <c r="L136" s="227"/>
      <c r="M136" s="228" t="s">
        <v>1</v>
      </c>
      <c r="N136" s="229" t="s">
        <v>38</v>
      </c>
      <c r="O136" s="77"/>
      <c r="P136" s="183">
        <f>O136*H136</f>
        <v>0</v>
      </c>
      <c r="Q136" s="183">
        <v>0.00036999999999999999</v>
      </c>
      <c r="R136" s="183">
        <f>Q136*H136</f>
        <v>0.0011099999999999999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116</v>
      </c>
      <c r="AT136" s="185" t="s">
        <v>874</v>
      </c>
      <c r="AU136" s="185" t="s">
        <v>82</v>
      </c>
      <c r="AY136" s="19" t="s">
        <v>189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104</v>
      </c>
      <c r="BM136" s="185" t="s">
        <v>3691</v>
      </c>
    </row>
    <row r="137" s="2" customFormat="1" ht="21.75" customHeight="1">
      <c r="A137" s="38"/>
      <c r="B137" s="172"/>
      <c r="C137" s="219" t="s">
        <v>262</v>
      </c>
      <c r="D137" s="219" t="s">
        <v>874</v>
      </c>
      <c r="E137" s="220" t="s">
        <v>3692</v>
      </c>
      <c r="F137" s="221" t="s">
        <v>3693</v>
      </c>
      <c r="G137" s="222" t="s">
        <v>553</v>
      </c>
      <c r="H137" s="223">
        <v>3</v>
      </c>
      <c r="I137" s="224"/>
      <c r="J137" s="225">
        <f>ROUND(I137*H137,2)</f>
        <v>0</v>
      </c>
      <c r="K137" s="226"/>
      <c r="L137" s="227"/>
      <c r="M137" s="228" t="s">
        <v>1</v>
      </c>
      <c r="N137" s="229" t="s">
        <v>38</v>
      </c>
      <c r="O137" s="77"/>
      <c r="P137" s="183">
        <f>O137*H137</f>
        <v>0</v>
      </c>
      <c r="Q137" s="183">
        <v>0.00019000000000000001</v>
      </c>
      <c r="R137" s="183">
        <f>Q137*H137</f>
        <v>0.00056999999999999998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538</v>
      </c>
      <c r="AT137" s="185" t="s">
        <v>874</v>
      </c>
      <c r="AU137" s="185" t="s">
        <v>82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538</v>
      </c>
      <c r="BM137" s="185" t="s">
        <v>3694</v>
      </c>
    </row>
    <row r="138" s="2" customFormat="1" ht="24.15" customHeight="1">
      <c r="A138" s="38"/>
      <c r="B138" s="172"/>
      <c r="C138" s="219" t="s">
        <v>229</v>
      </c>
      <c r="D138" s="219" t="s">
        <v>874</v>
      </c>
      <c r="E138" s="220" t="s">
        <v>3695</v>
      </c>
      <c r="F138" s="221" t="s">
        <v>3696</v>
      </c>
      <c r="G138" s="222" t="s">
        <v>553</v>
      </c>
      <c r="H138" s="223">
        <v>5</v>
      </c>
      <c r="I138" s="224"/>
      <c r="J138" s="225">
        <f>ROUND(I138*H138,2)</f>
        <v>0</v>
      </c>
      <c r="K138" s="226"/>
      <c r="L138" s="227"/>
      <c r="M138" s="228" t="s">
        <v>1</v>
      </c>
      <c r="N138" s="229" t="s">
        <v>38</v>
      </c>
      <c r="O138" s="77"/>
      <c r="P138" s="183">
        <f>O138*H138</f>
        <v>0</v>
      </c>
      <c r="Q138" s="183">
        <v>0.00010000000000000001</v>
      </c>
      <c r="R138" s="183">
        <f>Q138*H138</f>
        <v>0.00050000000000000001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538</v>
      </c>
      <c r="AT138" s="185" t="s">
        <v>874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538</v>
      </c>
      <c r="BM138" s="185" t="s">
        <v>3697</v>
      </c>
    </row>
    <row r="139" s="14" customFormat="1">
      <c r="A139" s="14"/>
      <c r="B139" s="195"/>
      <c r="C139" s="14"/>
      <c r="D139" s="188" t="s">
        <v>195</v>
      </c>
      <c r="E139" s="196" t="s">
        <v>1</v>
      </c>
      <c r="F139" s="197" t="s">
        <v>2258</v>
      </c>
      <c r="G139" s="14"/>
      <c r="H139" s="198">
        <v>5</v>
      </c>
      <c r="I139" s="199"/>
      <c r="J139" s="14"/>
      <c r="K139" s="14"/>
      <c r="L139" s="195"/>
      <c r="M139" s="200"/>
      <c r="N139" s="201"/>
      <c r="O139" s="201"/>
      <c r="P139" s="201"/>
      <c r="Q139" s="201"/>
      <c r="R139" s="201"/>
      <c r="S139" s="201"/>
      <c r="T139" s="20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6" t="s">
        <v>195</v>
      </c>
      <c r="AU139" s="196" t="s">
        <v>82</v>
      </c>
      <c r="AV139" s="14" t="s">
        <v>82</v>
      </c>
      <c r="AW139" s="14" t="s">
        <v>30</v>
      </c>
      <c r="AX139" s="14" t="s">
        <v>73</v>
      </c>
      <c r="AY139" s="196" t="s">
        <v>189</v>
      </c>
    </row>
    <row r="140" s="15" customFormat="1">
      <c r="A140" s="15"/>
      <c r="B140" s="203"/>
      <c r="C140" s="15"/>
      <c r="D140" s="188" t="s">
        <v>195</v>
      </c>
      <c r="E140" s="204" t="s">
        <v>1</v>
      </c>
      <c r="F140" s="205" t="s">
        <v>200</v>
      </c>
      <c r="G140" s="15"/>
      <c r="H140" s="206">
        <v>5</v>
      </c>
      <c r="I140" s="207"/>
      <c r="J140" s="15"/>
      <c r="K140" s="15"/>
      <c r="L140" s="203"/>
      <c r="M140" s="208"/>
      <c r="N140" s="209"/>
      <c r="O140" s="209"/>
      <c r="P140" s="209"/>
      <c r="Q140" s="209"/>
      <c r="R140" s="209"/>
      <c r="S140" s="209"/>
      <c r="T140" s="21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4" t="s">
        <v>195</v>
      </c>
      <c r="AU140" s="204" t="s">
        <v>82</v>
      </c>
      <c r="AV140" s="15" t="s">
        <v>104</v>
      </c>
      <c r="AW140" s="15" t="s">
        <v>30</v>
      </c>
      <c r="AX140" s="15" t="s">
        <v>80</v>
      </c>
      <c r="AY140" s="204" t="s">
        <v>189</v>
      </c>
    </row>
    <row r="141" s="2" customFormat="1" ht="16.5" customHeight="1">
      <c r="A141" s="38"/>
      <c r="B141" s="172"/>
      <c r="C141" s="219" t="s">
        <v>275</v>
      </c>
      <c r="D141" s="219" t="s">
        <v>874</v>
      </c>
      <c r="E141" s="220" t="s">
        <v>3698</v>
      </c>
      <c r="F141" s="221" t="s">
        <v>3699</v>
      </c>
      <c r="G141" s="222" t="s">
        <v>553</v>
      </c>
      <c r="H141" s="223">
        <v>1</v>
      </c>
      <c r="I141" s="224"/>
      <c r="J141" s="225">
        <f>ROUND(I141*H141,2)</f>
        <v>0</v>
      </c>
      <c r="K141" s="226"/>
      <c r="L141" s="227"/>
      <c r="M141" s="228" t="s">
        <v>1</v>
      </c>
      <c r="N141" s="229" t="s">
        <v>38</v>
      </c>
      <c r="O141" s="77"/>
      <c r="P141" s="183">
        <f>O141*H141</f>
        <v>0</v>
      </c>
      <c r="Q141" s="183">
        <v>0.00027999999999999998</v>
      </c>
      <c r="R141" s="183">
        <f>Q141*H141</f>
        <v>0.00027999999999999998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538</v>
      </c>
      <c r="AT141" s="185" t="s">
        <v>874</v>
      </c>
      <c r="AU141" s="185" t="s">
        <v>82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538</v>
      </c>
      <c r="BM141" s="185" t="s">
        <v>3700</v>
      </c>
    </row>
    <row r="142" s="2" customFormat="1" ht="21.75" customHeight="1">
      <c r="A142" s="38"/>
      <c r="B142" s="172"/>
      <c r="C142" s="219" t="s">
        <v>233</v>
      </c>
      <c r="D142" s="219" t="s">
        <v>874</v>
      </c>
      <c r="E142" s="220" t="s">
        <v>3701</v>
      </c>
      <c r="F142" s="221" t="s">
        <v>3702</v>
      </c>
      <c r="G142" s="222" t="s">
        <v>553</v>
      </c>
      <c r="H142" s="223">
        <v>12</v>
      </c>
      <c r="I142" s="224"/>
      <c r="J142" s="225">
        <f>ROUND(I142*H142,2)</f>
        <v>0</v>
      </c>
      <c r="K142" s="226"/>
      <c r="L142" s="227"/>
      <c r="M142" s="228" t="s">
        <v>1</v>
      </c>
      <c r="N142" s="229" t="s">
        <v>38</v>
      </c>
      <c r="O142" s="77"/>
      <c r="P142" s="183">
        <f>O142*H142</f>
        <v>0</v>
      </c>
      <c r="Q142" s="183">
        <v>0.00019000000000000001</v>
      </c>
      <c r="R142" s="183">
        <f>Q142*H142</f>
        <v>0.0022799999999999999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538</v>
      </c>
      <c r="AT142" s="185" t="s">
        <v>874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538</v>
      </c>
      <c r="BM142" s="185" t="s">
        <v>3703</v>
      </c>
    </row>
    <row r="143" s="14" customFormat="1">
      <c r="A143" s="14"/>
      <c r="B143" s="195"/>
      <c r="C143" s="14"/>
      <c r="D143" s="188" t="s">
        <v>195</v>
      </c>
      <c r="E143" s="196" t="s">
        <v>1</v>
      </c>
      <c r="F143" s="197" t="s">
        <v>3704</v>
      </c>
      <c r="G143" s="14"/>
      <c r="H143" s="198">
        <v>12</v>
      </c>
      <c r="I143" s="199"/>
      <c r="J143" s="14"/>
      <c r="K143" s="14"/>
      <c r="L143" s="195"/>
      <c r="M143" s="200"/>
      <c r="N143" s="201"/>
      <c r="O143" s="201"/>
      <c r="P143" s="201"/>
      <c r="Q143" s="201"/>
      <c r="R143" s="201"/>
      <c r="S143" s="201"/>
      <c r="T143" s="20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6" t="s">
        <v>195</v>
      </c>
      <c r="AU143" s="196" t="s">
        <v>82</v>
      </c>
      <c r="AV143" s="14" t="s">
        <v>82</v>
      </c>
      <c r="AW143" s="14" t="s">
        <v>30</v>
      </c>
      <c r="AX143" s="14" t="s">
        <v>73</v>
      </c>
      <c r="AY143" s="196" t="s">
        <v>189</v>
      </c>
    </row>
    <row r="144" s="15" customFormat="1">
      <c r="A144" s="15"/>
      <c r="B144" s="203"/>
      <c r="C144" s="15"/>
      <c r="D144" s="188" t="s">
        <v>195</v>
      </c>
      <c r="E144" s="204" t="s">
        <v>1</v>
      </c>
      <c r="F144" s="205" t="s">
        <v>200</v>
      </c>
      <c r="G144" s="15"/>
      <c r="H144" s="206">
        <v>12</v>
      </c>
      <c r="I144" s="207"/>
      <c r="J144" s="15"/>
      <c r="K144" s="15"/>
      <c r="L144" s="203"/>
      <c r="M144" s="208"/>
      <c r="N144" s="209"/>
      <c r="O144" s="209"/>
      <c r="P144" s="209"/>
      <c r="Q144" s="209"/>
      <c r="R144" s="209"/>
      <c r="S144" s="209"/>
      <c r="T144" s="21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04" t="s">
        <v>195</v>
      </c>
      <c r="AU144" s="204" t="s">
        <v>82</v>
      </c>
      <c r="AV144" s="15" t="s">
        <v>104</v>
      </c>
      <c r="AW144" s="15" t="s">
        <v>30</v>
      </c>
      <c r="AX144" s="15" t="s">
        <v>80</v>
      </c>
      <c r="AY144" s="204" t="s">
        <v>189</v>
      </c>
    </row>
    <row r="145" s="2" customFormat="1" ht="21.75" customHeight="1">
      <c r="A145" s="38"/>
      <c r="B145" s="172"/>
      <c r="C145" s="219" t="s">
        <v>285</v>
      </c>
      <c r="D145" s="219" t="s">
        <v>874</v>
      </c>
      <c r="E145" s="220" t="s">
        <v>3705</v>
      </c>
      <c r="F145" s="221" t="s">
        <v>3706</v>
      </c>
      <c r="G145" s="222" t="s">
        <v>553</v>
      </c>
      <c r="H145" s="223">
        <v>1</v>
      </c>
      <c r="I145" s="224"/>
      <c r="J145" s="225">
        <f>ROUND(I145*H145,2)</f>
        <v>0</v>
      </c>
      <c r="K145" s="226"/>
      <c r="L145" s="227"/>
      <c r="M145" s="228" t="s">
        <v>1</v>
      </c>
      <c r="N145" s="229" t="s">
        <v>38</v>
      </c>
      <c r="O145" s="77"/>
      <c r="P145" s="183">
        <f>O145*H145</f>
        <v>0</v>
      </c>
      <c r="Q145" s="183">
        <v>0.00016000000000000001</v>
      </c>
      <c r="R145" s="183">
        <f>Q145*H145</f>
        <v>0.00016000000000000001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538</v>
      </c>
      <c r="AT145" s="185" t="s">
        <v>874</v>
      </c>
      <c r="AU145" s="185" t="s">
        <v>82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538</v>
      </c>
      <c r="BM145" s="185" t="s">
        <v>3707</v>
      </c>
    </row>
    <row r="146" s="2" customFormat="1" ht="16.5" customHeight="1">
      <c r="A146" s="38"/>
      <c r="B146" s="172"/>
      <c r="C146" s="173" t="s">
        <v>239</v>
      </c>
      <c r="D146" s="173" t="s">
        <v>191</v>
      </c>
      <c r="E146" s="174" t="s">
        <v>3708</v>
      </c>
      <c r="F146" s="175" t="s">
        <v>3709</v>
      </c>
      <c r="G146" s="176" t="s">
        <v>553</v>
      </c>
      <c r="H146" s="177">
        <v>1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104</v>
      </c>
      <c r="AT146" s="185" t="s">
        <v>191</v>
      </c>
      <c r="AU146" s="185" t="s">
        <v>82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104</v>
      </c>
      <c r="BM146" s="185" t="s">
        <v>3710</v>
      </c>
    </row>
    <row r="147" s="2" customFormat="1" ht="24.15" customHeight="1">
      <c r="A147" s="38"/>
      <c r="B147" s="172"/>
      <c r="C147" s="219" t="s">
        <v>293</v>
      </c>
      <c r="D147" s="219" t="s">
        <v>874</v>
      </c>
      <c r="E147" s="220" t="s">
        <v>3711</v>
      </c>
      <c r="F147" s="221" t="s">
        <v>3712</v>
      </c>
      <c r="G147" s="222" t="s">
        <v>553</v>
      </c>
      <c r="H147" s="223">
        <v>1</v>
      </c>
      <c r="I147" s="224"/>
      <c r="J147" s="225">
        <f>ROUND(I147*H147,2)</f>
        <v>0</v>
      </c>
      <c r="K147" s="226"/>
      <c r="L147" s="227"/>
      <c r="M147" s="228" t="s">
        <v>1</v>
      </c>
      <c r="N147" s="229" t="s">
        <v>38</v>
      </c>
      <c r="O147" s="77"/>
      <c r="P147" s="183">
        <f>O147*H147</f>
        <v>0</v>
      </c>
      <c r="Q147" s="183">
        <v>0.00029</v>
      </c>
      <c r="R147" s="183">
        <f>Q147*H147</f>
        <v>0.00029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116</v>
      </c>
      <c r="AT147" s="185" t="s">
        <v>874</v>
      </c>
      <c r="AU147" s="185" t="s">
        <v>82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104</v>
      </c>
      <c r="BM147" s="185" t="s">
        <v>3713</v>
      </c>
    </row>
    <row r="148" s="2" customFormat="1" ht="24.15" customHeight="1">
      <c r="A148" s="38"/>
      <c r="B148" s="172"/>
      <c r="C148" s="173" t="s">
        <v>248</v>
      </c>
      <c r="D148" s="173" t="s">
        <v>191</v>
      </c>
      <c r="E148" s="174" t="s">
        <v>3714</v>
      </c>
      <c r="F148" s="175" t="s">
        <v>3715</v>
      </c>
      <c r="G148" s="176" t="s">
        <v>228</v>
      </c>
      <c r="H148" s="177">
        <v>150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104</v>
      </c>
      <c r="AT148" s="185" t="s">
        <v>191</v>
      </c>
      <c r="AU148" s="185" t="s">
        <v>82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104</v>
      </c>
      <c r="BM148" s="185" t="s">
        <v>3716</v>
      </c>
    </row>
    <row r="149" s="2" customFormat="1" ht="24.15" customHeight="1">
      <c r="A149" s="38"/>
      <c r="B149" s="172"/>
      <c r="C149" s="173" t="s">
        <v>7</v>
      </c>
      <c r="D149" s="173" t="s">
        <v>191</v>
      </c>
      <c r="E149" s="174" t="s">
        <v>3717</v>
      </c>
      <c r="F149" s="175" t="s">
        <v>3718</v>
      </c>
      <c r="G149" s="176" t="s">
        <v>312</v>
      </c>
      <c r="H149" s="177">
        <v>1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104</v>
      </c>
      <c r="AT149" s="185" t="s">
        <v>191</v>
      </c>
      <c r="AU149" s="185" t="s">
        <v>82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104</v>
      </c>
      <c r="BM149" s="185" t="s">
        <v>3719</v>
      </c>
    </row>
    <row r="150" s="12" customFormat="1" ht="25.92" customHeight="1">
      <c r="A150" s="12"/>
      <c r="B150" s="159"/>
      <c r="C150" s="12"/>
      <c r="D150" s="160" t="s">
        <v>72</v>
      </c>
      <c r="E150" s="161" t="s">
        <v>978</v>
      </c>
      <c r="F150" s="161" t="s">
        <v>979</v>
      </c>
      <c r="G150" s="12"/>
      <c r="H150" s="12"/>
      <c r="I150" s="162"/>
      <c r="J150" s="163">
        <f>BK150</f>
        <v>0</v>
      </c>
      <c r="K150" s="12"/>
      <c r="L150" s="159"/>
      <c r="M150" s="164"/>
      <c r="N150" s="165"/>
      <c r="O150" s="165"/>
      <c r="P150" s="166">
        <f>P151</f>
        <v>0</v>
      </c>
      <c r="Q150" s="165"/>
      <c r="R150" s="166">
        <f>R151</f>
        <v>0</v>
      </c>
      <c r="S150" s="165"/>
      <c r="T150" s="167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82</v>
      </c>
      <c r="AT150" s="168" t="s">
        <v>72</v>
      </c>
      <c r="AU150" s="168" t="s">
        <v>73</v>
      </c>
      <c r="AY150" s="160" t="s">
        <v>189</v>
      </c>
      <c r="BK150" s="169">
        <f>BK151</f>
        <v>0</v>
      </c>
    </row>
    <row r="151" s="12" customFormat="1" ht="22.8" customHeight="1">
      <c r="A151" s="12"/>
      <c r="B151" s="159"/>
      <c r="C151" s="12"/>
      <c r="D151" s="160" t="s">
        <v>72</v>
      </c>
      <c r="E151" s="170" t="s">
        <v>1854</v>
      </c>
      <c r="F151" s="170" t="s">
        <v>2659</v>
      </c>
      <c r="G151" s="12"/>
      <c r="H151" s="12"/>
      <c r="I151" s="162"/>
      <c r="J151" s="171">
        <f>BK151</f>
        <v>0</v>
      </c>
      <c r="K151" s="12"/>
      <c r="L151" s="159"/>
      <c r="M151" s="164"/>
      <c r="N151" s="165"/>
      <c r="O151" s="165"/>
      <c r="P151" s="166">
        <f>SUM(P152:P153)</f>
        <v>0</v>
      </c>
      <c r="Q151" s="165"/>
      <c r="R151" s="166">
        <f>SUM(R152:R153)</f>
        <v>0</v>
      </c>
      <c r="S151" s="165"/>
      <c r="T151" s="167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0" t="s">
        <v>82</v>
      </c>
      <c r="AT151" s="168" t="s">
        <v>72</v>
      </c>
      <c r="AU151" s="168" t="s">
        <v>80</v>
      </c>
      <c r="AY151" s="160" t="s">
        <v>189</v>
      </c>
      <c r="BK151" s="169">
        <f>SUM(BK152:BK153)</f>
        <v>0</v>
      </c>
    </row>
    <row r="152" s="2" customFormat="1" ht="16.5" customHeight="1">
      <c r="A152" s="38"/>
      <c r="B152" s="172"/>
      <c r="C152" s="173" t="s">
        <v>254</v>
      </c>
      <c r="D152" s="173" t="s">
        <v>191</v>
      </c>
      <c r="E152" s="174" t="s">
        <v>3720</v>
      </c>
      <c r="F152" s="175" t="s">
        <v>3721</v>
      </c>
      <c r="G152" s="176" t="s">
        <v>553</v>
      </c>
      <c r="H152" s="177">
        <v>4</v>
      </c>
      <c r="I152" s="178"/>
      <c r="J152" s="179">
        <f>ROUND(I152*H152,2)</f>
        <v>0</v>
      </c>
      <c r="K152" s="180"/>
      <c r="L152" s="39"/>
      <c r="M152" s="181" t="s">
        <v>1</v>
      </c>
      <c r="N152" s="182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233</v>
      </c>
      <c r="AT152" s="185" t="s">
        <v>191</v>
      </c>
      <c r="AU152" s="185" t="s">
        <v>82</v>
      </c>
      <c r="AY152" s="19" t="s">
        <v>189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233</v>
      </c>
      <c r="BM152" s="185" t="s">
        <v>3722</v>
      </c>
    </row>
    <row r="153" s="2" customFormat="1" ht="16.5" customHeight="1">
      <c r="A153" s="38"/>
      <c r="B153" s="172"/>
      <c r="C153" s="219" t="s">
        <v>309</v>
      </c>
      <c r="D153" s="219" t="s">
        <v>874</v>
      </c>
      <c r="E153" s="220" t="s">
        <v>3723</v>
      </c>
      <c r="F153" s="221" t="s">
        <v>3724</v>
      </c>
      <c r="G153" s="222" t="s">
        <v>553</v>
      </c>
      <c r="H153" s="223">
        <v>4</v>
      </c>
      <c r="I153" s="224"/>
      <c r="J153" s="225">
        <f>ROUND(I153*H153,2)</f>
        <v>0</v>
      </c>
      <c r="K153" s="226"/>
      <c r="L153" s="227"/>
      <c r="M153" s="236" t="s">
        <v>1</v>
      </c>
      <c r="N153" s="237" t="s">
        <v>38</v>
      </c>
      <c r="O153" s="233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281</v>
      </c>
      <c r="AT153" s="185" t="s">
        <v>874</v>
      </c>
      <c r="AU153" s="185" t="s">
        <v>82</v>
      </c>
      <c r="AY153" s="19" t="s">
        <v>189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80</v>
      </c>
      <c r="BK153" s="186">
        <f>ROUND(I153*H153,2)</f>
        <v>0</v>
      </c>
      <c r="BL153" s="19" t="s">
        <v>233</v>
      </c>
      <c r="BM153" s="185" t="s">
        <v>3725</v>
      </c>
    </row>
    <row r="154" s="2" customFormat="1" ht="6.96" customHeight="1">
      <c r="A154" s="38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39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autoFilter ref="C120:K1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2088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ROUND(J118,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ROUND((SUM(BE118:BE133)),  2)</f>
        <v>0</v>
      </c>
      <c r="G33" s="38"/>
      <c r="H33" s="38"/>
      <c r="I33" s="128">
        <v>0.20999999999999999</v>
      </c>
      <c r="J33" s="127">
        <f>ROUND(((SUM(BE118:BE133))*I33),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ROUND((SUM(BF118:BF133)),  2)</f>
        <v>0</v>
      </c>
      <c r="G34" s="38"/>
      <c r="H34" s="38"/>
      <c r="I34" s="128">
        <v>0.12</v>
      </c>
      <c r="J34" s="127">
        <f>ROUND(((SUM(BF118:BF133))*I34),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ROUND((SUM(BG118:BG133)),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ROUND((SUM(BH118:BH133)),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ROUND((SUM(BI118:BI133)),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a1 - interiér BD A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J118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154</v>
      </c>
      <c r="E97" s="142"/>
      <c r="F97" s="142"/>
      <c r="G97" s="142"/>
      <c r="H97" s="142"/>
      <c r="I97" s="142"/>
      <c r="J97" s="143">
        <f>J119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2089</v>
      </c>
      <c r="E98" s="146"/>
      <c r="F98" s="146"/>
      <c r="G98" s="146"/>
      <c r="H98" s="146"/>
      <c r="I98" s="146"/>
      <c r="J98" s="147">
        <f>J120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38"/>
      <c r="D99" s="38"/>
      <c r="E99" s="38"/>
      <c r="F99" s="38"/>
      <c r="G99" s="38"/>
      <c r="H99" s="38"/>
      <c r="I99" s="38"/>
      <c r="J99" s="38"/>
      <c r="K99" s="38"/>
      <c r="L99" s="55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55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174</v>
      </c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38"/>
      <c r="D108" s="38"/>
      <c r="E108" s="121" t="str">
        <f>E7</f>
        <v>BODARCHITEKTI202401 - KODUS Kamenice - druhá etapa-16.3.25</v>
      </c>
      <c r="F108" s="32"/>
      <c r="G108" s="32"/>
      <c r="H108" s="32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138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67" t="str">
        <f>E9</f>
        <v>a1 - interiér BD A</v>
      </c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38"/>
      <c r="E112" s="38"/>
      <c r="F112" s="27" t="str">
        <f>F12</f>
        <v xml:space="preserve"> </v>
      </c>
      <c r="G112" s="38"/>
      <c r="H112" s="38"/>
      <c r="I112" s="32" t="s">
        <v>22</v>
      </c>
      <c r="J112" s="69" t="str">
        <f>IF(J12="","",J12)</f>
        <v>10. 3. 2025</v>
      </c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38"/>
      <c r="E114" s="38"/>
      <c r="F114" s="27" t="str">
        <f>E15</f>
        <v xml:space="preserve"> </v>
      </c>
      <c r="G114" s="38"/>
      <c r="H114" s="38"/>
      <c r="I114" s="32" t="s">
        <v>29</v>
      </c>
      <c r="J114" s="36" t="str">
        <f>E21</f>
        <v xml:space="preserve"> 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38"/>
      <c r="E115" s="38"/>
      <c r="F115" s="27" t="str">
        <f>IF(E18="","",E18)</f>
        <v>Vyplň údaj</v>
      </c>
      <c r="G115" s="38"/>
      <c r="H115" s="38"/>
      <c r="I115" s="32" t="s">
        <v>31</v>
      </c>
      <c r="J115" s="36" t="str">
        <f>E24</f>
        <v xml:space="preserve"> 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48"/>
      <c r="B117" s="149"/>
      <c r="C117" s="150" t="s">
        <v>175</v>
      </c>
      <c r="D117" s="151" t="s">
        <v>58</v>
      </c>
      <c r="E117" s="151" t="s">
        <v>54</v>
      </c>
      <c r="F117" s="151" t="s">
        <v>55</v>
      </c>
      <c r="G117" s="151" t="s">
        <v>176</v>
      </c>
      <c r="H117" s="151" t="s">
        <v>177</v>
      </c>
      <c r="I117" s="151" t="s">
        <v>178</v>
      </c>
      <c r="J117" s="152" t="s">
        <v>142</v>
      </c>
      <c r="K117" s="153" t="s">
        <v>179</v>
      </c>
      <c r="L117" s="154"/>
      <c r="M117" s="86" t="s">
        <v>1</v>
      </c>
      <c r="N117" s="87" t="s">
        <v>37</v>
      </c>
      <c r="O117" s="87" t="s">
        <v>180</v>
      </c>
      <c r="P117" s="87" t="s">
        <v>181</v>
      </c>
      <c r="Q117" s="87" t="s">
        <v>182</v>
      </c>
      <c r="R117" s="87" t="s">
        <v>183</v>
      </c>
      <c r="S117" s="87" t="s">
        <v>184</v>
      </c>
      <c r="T117" s="88" t="s">
        <v>185</v>
      </c>
      <c r="U117" s="148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</row>
    <row r="118" s="2" customFormat="1" ht="22.8" customHeight="1">
      <c r="A118" s="38"/>
      <c r="B118" s="39"/>
      <c r="C118" s="93" t="s">
        <v>186</v>
      </c>
      <c r="D118" s="38"/>
      <c r="E118" s="38"/>
      <c r="F118" s="38"/>
      <c r="G118" s="38"/>
      <c r="H118" s="38"/>
      <c r="I118" s="38"/>
      <c r="J118" s="155">
        <f>BK118</f>
        <v>0</v>
      </c>
      <c r="K118" s="38"/>
      <c r="L118" s="39"/>
      <c r="M118" s="89"/>
      <c r="N118" s="73"/>
      <c r="O118" s="90"/>
      <c r="P118" s="156">
        <f>P119</f>
        <v>0</v>
      </c>
      <c r="Q118" s="90"/>
      <c r="R118" s="156">
        <f>R119</f>
        <v>0</v>
      </c>
      <c r="S118" s="90"/>
      <c r="T118" s="157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72</v>
      </c>
      <c r="AU118" s="19" t="s">
        <v>144</v>
      </c>
      <c r="BK118" s="158">
        <f>BK119</f>
        <v>0</v>
      </c>
    </row>
    <row r="119" s="12" customFormat="1" ht="25.92" customHeight="1">
      <c r="A119" s="12"/>
      <c r="B119" s="159"/>
      <c r="C119" s="12"/>
      <c r="D119" s="160" t="s">
        <v>72</v>
      </c>
      <c r="E119" s="161" t="s">
        <v>978</v>
      </c>
      <c r="F119" s="161" t="s">
        <v>979</v>
      </c>
      <c r="G119" s="12"/>
      <c r="H119" s="12"/>
      <c r="I119" s="162"/>
      <c r="J119" s="163">
        <f>BK119</f>
        <v>0</v>
      </c>
      <c r="K119" s="12"/>
      <c r="L119" s="159"/>
      <c r="M119" s="164"/>
      <c r="N119" s="165"/>
      <c r="O119" s="165"/>
      <c r="P119" s="166">
        <f>P120</f>
        <v>0</v>
      </c>
      <c r="Q119" s="165"/>
      <c r="R119" s="166">
        <f>R120</f>
        <v>0</v>
      </c>
      <c r="S119" s="165"/>
      <c r="T119" s="16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60" t="s">
        <v>82</v>
      </c>
      <c r="AT119" s="168" t="s">
        <v>72</v>
      </c>
      <c r="AU119" s="168" t="s">
        <v>73</v>
      </c>
      <c r="AY119" s="160" t="s">
        <v>189</v>
      </c>
      <c r="BK119" s="169">
        <f>BK120</f>
        <v>0</v>
      </c>
    </row>
    <row r="120" s="12" customFormat="1" ht="22.8" customHeight="1">
      <c r="A120" s="12"/>
      <c r="B120" s="159"/>
      <c r="C120" s="12"/>
      <c r="D120" s="160" t="s">
        <v>72</v>
      </c>
      <c r="E120" s="170" t="s">
        <v>1635</v>
      </c>
      <c r="F120" s="170" t="s">
        <v>2090</v>
      </c>
      <c r="G120" s="12"/>
      <c r="H120" s="12"/>
      <c r="I120" s="162"/>
      <c r="J120" s="171">
        <f>BK120</f>
        <v>0</v>
      </c>
      <c r="K120" s="12"/>
      <c r="L120" s="159"/>
      <c r="M120" s="164"/>
      <c r="N120" s="165"/>
      <c r="O120" s="165"/>
      <c r="P120" s="166">
        <f>SUM(P121:P133)</f>
        <v>0</v>
      </c>
      <c r="Q120" s="165"/>
      <c r="R120" s="166">
        <f>SUM(R121:R133)</f>
        <v>0</v>
      </c>
      <c r="S120" s="165"/>
      <c r="T120" s="167">
        <f>SUM(T121:T133)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0" t="s">
        <v>82</v>
      </c>
      <c r="AT120" s="168" t="s">
        <v>72</v>
      </c>
      <c r="AU120" s="168" t="s">
        <v>80</v>
      </c>
      <c r="AY120" s="160" t="s">
        <v>189</v>
      </c>
      <c r="BK120" s="169">
        <f>SUM(BK121:BK133)</f>
        <v>0</v>
      </c>
    </row>
    <row r="121" s="2" customFormat="1" ht="16.5" customHeight="1">
      <c r="A121" s="38"/>
      <c r="B121" s="172"/>
      <c r="C121" s="173" t="s">
        <v>80</v>
      </c>
      <c r="D121" s="173" t="s">
        <v>191</v>
      </c>
      <c r="E121" s="174" t="s">
        <v>2091</v>
      </c>
      <c r="F121" s="175" t="s">
        <v>2092</v>
      </c>
      <c r="G121" s="176" t="s">
        <v>553</v>
      </c>
      <c r="H121" s="177">
        <v>14</v>
      </c>
      <c r="I121" s="178"/>
      <c r="J121" s="179">
        <f>ROUND(I121*H121,2)</f>
        <v>0</v>
      </c>
      <c r="K121" s="180"/>
      <c r="L121" s="39"/>
      <c r="M121" s="181" t="s">
        <v>1</v>
      </c>
      <c r="N121" s="182" t="s">
        <v>38</v>
      </c>
      <c r="O121" s="77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85" t="s">
        <v>233</v>
      </c>
      <c r="AT121" s="185" t="s">
        <v>191</v>
      </c>
      <c r="AU121" s="185" t="s">
        <v>82</v>
      </c>
      <c r="AY121" s="19" t="s">
        <v>189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9" t="s">
        <v>80</v>
      </c>
      <c r="BK121" s="186">
        <f>ROUND(I121*H121,2)</f>
        <v>0</v>
      </c>
      <c r="BL121" s="19" t="s">
        <v>233</v>
      </c>
      <c r="BM121" s="185" t="s">
        <v>82</v>
      </c>
    </row>
    <row r="122" s="2" customFormat="1" ht="16.5" customHeight="1">
      <c r="A122" s="38"/>
      <c r="B122" s="172"/>
      <c r="C122" s="173" t="s">
        <v>82</v>
      </c>
      <c r="D122" s="173" t="s">
        <v>191</v>
      </c>
      <c r="E122" s="174" t="s">
        <v>2093</v>
      </c>
      <c r="F122" s="175" t="s">
        <v>2094</v>
      </c>
      <c r="G122" s="176" t="s">
        <v>553</v>
      </c>
      <c r="H122" s="177">
        <v>4</v>
      </c>
      <c r="I122" s="178"/>
      <c r="J122" s="179">
        <f>ROUND(I122*H122,2)</f>
        <v>0</v>
      </c>
      <c r="K122" s="180"/>
      <c r="L122" s="39"/>
      <c r="M122" s="181" t="s">
        <v>1</v>
      </c>
      <c r="N122" s="182" t="s">
        <v>38</v>
      </c>
      <c r="O122" s="77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5" t="s">
        <v>233</v>
      </c>
      <c r="AT122" s="185" t="s">
        <v>191</v>
      </c>
      <c r="AU122" s="185" t="s">
        <v>82</v>
      </c>
      <c r="AY122" s="19" t="s">
        <v>189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9" t="s">
        <v>80</v>
      </c>
      <c r="BK122" s="186">
        <f>ROUND(I122*H122,2)</f>
        <v>0</v>
      </c>
      <c r="BL122" s="19" t="s">
        <v>233</v>
      </c>
      <c r="BM122" s="185" t="s">
        <v>104</v>
      </c>
    </row>
    <row r="123" s="2" customFormat="1" ht="16.5" customHeight="1">
      <c r="A123" s="38"/>
      <c r="B123" s="172"/>
      <c r="C123" s="173" t="s">
        <v>101</v>
      </c>
      <c r="D123" s="173" t="s">
        <v>191</v>
      </c>
      <c r="E123" s="174" t="s">
        <v>2095</v>
      </c>
      <c r="F123" s="175" t="s">
        <v>2096</v>
      </c>
      <c r="G123" s="176" t="s">
        <v>553</v>
      </c>
      <c r="H123" s="177">
        <v>40</v>
      </c>
      <c r="I123" s="178"/>
      <c r="J123" s="179">
        <f>ROUND(I123*H123,2)</f>
        <v>0</v>
      </c>
      <c r="K123" s="180"/>
      <c r="L123" s="39"/>
      <c r="M123" s="181" t="s">
        <v>1</v>
      </c>
      <c r="N123" s="182" t="s">
        <v>38</v>
      </c>
      <c r="O123" s="77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5" t="s">
        <v>233</v>
      </c>
      <c r="AT123" s="185" t="s">
        <v>191</v>
      </c>
      <c r="AU123" s="185" t="s">
        <v>82</v>
      </c>
      <c r="AY123" s="19" t="s">
        <v>189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9" t="s">
        <v>80</v>
      </c>
      <c r="BK123" s="186">
        <f>ROUND(I123*H123,2)</f>
        <v>0</v>
      </c>
      <c r="BL123" s="19" t="s">
        <v>233</v>
      </c>
      <c r="BM123" s="185" t="s">
        <v>110</v>
      </c>
    </row>
    <row r="124" s="2" customFormat="1" ht="16.5" customHeight="1">
      <c r="A124" s="38"/>
      <c r="B124" s="172"/>
      <c r="C124" s="173" t="s">
        <v>104</v>
      </c>
      <c r="D124" s="173" t="s">
        <v>191</v>
      </c>
      <c r="E124" s="174" t="s">
        <v>2097</v>
      </c>
      <c r="F124" s="175" t="s">
        <v>2098</v>
      </c>
      <c r="G124" s="176" t="s">
        <v>553</v>
      </c>
      <c r="H124" s="177">
        <v>4</v>
      </c>
      <c r="I124" s="178"/>
      <c r="J124" s="179">
        <f>ROUND(I124*H124,2)</f>
        <v>0</v>
      </c>
      <c r="K124" s="180"/>
      <c r="L124" s="39"/>
      <c r="M124" s="181" t="s">
        <v>1</v>
      </c>
      <c r="N124" s="182" t="s">
        <v>38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233</v>
      </c>
      <c r="AT124" s="185" t="s">
        <v>191</v>
      </c>
      <c r="AU124" s="185" t="s">
        <v>82</v>
      </c>
      <c r="AY124" s="19" t="s">
        <v>189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80</v>
      </c>
      <c r="BK124" s="186">
        <f>ROUND(I124*H124,2)</f>
        <v>0</v>
      </c>
      <c r="BL124" s="19" t="s">
        <v>233</v>
      </c>
      <c r="BM124" s="185" t="s">
        <v>116</v>
      </c>
    </row>
    <row r="125" s="2" customFormat="1" ht="16.5" customHeight="1">
      <c r="A125" s="38"/>
      <c r="B125" s="172"/>
      <c r="C125" s="173" t="s">
        <v>107</v>
      </c>
      <c r="D125" s="173" t="s">
        <v>191</v>
      </c>
      <c r="E125" s="174" t="s">
        <v>2099</v>
      </c>
      <c r="F125" s="175" t="s">
        <v>2100</v>
      </c>
      <c r="G125" s="176" t="s">
        <v>553</v>
      </c>
      <c r="H125" s="177">
        <v>18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233</v>
      </c>
      <c r="AT125" s="185" t="s">
        <v>191</v>
      </c>
      <c r="AU125" s="185" t="s">
        <v>82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233</v>
      </c>
      <c r="BM125" s="185" t="s">
        <v>216</v>
      </c>
    </row>
    <row r="126" s="2" customFormat="1" ht="16.5" customHeight="1">
      <c r="A126" s="38"/>
      <c r="B126" s="172"/>
      <c r="C126" s="173" t="s">
        <v>110</v>
      </c>
      <c r="D126" s="173" t="s">
        <v>191</v>
      </c>
      <c r="E126" s="174" t="s">
        <v>2101</v>
      </c>
      <c r="F126" s="175" t="s">
        <v>2102</v>
      </c>
      <c r="G126" s="176" t="s">
        <v>553</v>
      </c>
      <c r="H126" s="177">
        <v>32</v>
      </c>
      <c r="I126" s="178"/>
      <c r="J126" s="179">
        <f>ROUND(I126*H126,2)</f>
        <v>0</v>
      </c>
      <c r="K126" s="180"/>
      <c r="L126" s="39"/>
      <c r="M126" s="181" t="s">
        <v>1</v>
      </c>
      <c r="N126" s="182" t="s">
        <v>38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233</v>
      </c>
      <c r="AT126" s="185" t="s">
        <v>191</v>
      </c>
      <c r="AU126" s="185" t="s">
        <v>82</v>
      </c>
      <c r="AY126" s="19" t="s">
        <v>189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80</v>
      </c>
      <c r="BK126" s="186">
        <f>ROUND(I126*H126,2)</f>
        <v>0</v>
      </c>
      <c r="BL126" s="19" t="s">
        <v>233</v>
      </c>
      <c r="BM126" s="185" t="s">
        <v>8</v>
      </c>
    </row>
    <row r="127" s="2" customFormat="1" ht="16.5" customHeight="1">
      <c r="A127" s="38"/>
      <c r="B127" s="172"/>
      <c r="C127" s="173" t="s">
        <v>113</v>
      </c>
      <c r="D127" s="173" t="s">
        <v>191</v>
      </c>
      <c r="E127" s="174" t="s">
        <v>2103</v>
      </c>
      <c r="F127" s="175" t="s">
        <v>2104</v>
      </c>
      <c r="G127" s="176" t="s">
        <v>553</v>
      </c>
      <c r="H127" s="177">
        <v>14</v>
      </c>
      <c r="I127" s="178"/>
      <c r="J127" s="179">
        <f>ROUND(I127*H127,2)</f>
        <v>0</v>
      </c>
      <c r="K127" s="180"/>
      <c r="L127" s="39"/>
      <c r="M127" s="181" t="s">
        <v>1</v>
      </c>
      <c r="N127" s="182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233</v>
      </c>
      <c r="AT127" s="185" t="s">
        <v>191</v>
      </c>
      <c r="AU127" s="185" t="s">
        <v>82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233</v>
      </c>
      <c r="BM127" s="185" t="s">
        <v>229</v>
      </c>
    </row>
    <row r="128" s="2" customFormat="1" ht="16.5" customHeight="1">
      <c r="A128" s="38"/>
      <c r="B128" s="172"/>
      <c r="C128" s="173" t="s">
        <v>116</v>
      </c>
      <c r="D128" s="173" t="s">
        <v>191</v>
      </c>
      <c r="E128" s="174" t="s">
        <v>2105</v>
      </c>
      <c r="F128" s="175" t="s">
        <v>2106</v>
      </c>
      <c r="G128" s="176" t="s">
        <v>553</v>
      </c>
      <c r="H128" s="177">
        <v>1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233</v>
      </c>
      <c r="AT128" s="185" t="s">
        <v>191</v>
      </c>
      <c r="AU128" s="185" t="s">
        <v>82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233</v>
      </c>
      <c r="BM128" s="185" t="s">
        <v>233</v>
      </c>
    </row>
    <row r="129" s="2" customFormat="1" ht="16.5" customHeight="1">
      <c r="A129" s="38"/>
      <c r="B129" s="172"/>
      <c r="C129" s="173" t="s">
        <v>236</v>
      </c>
      <c r="D129" s="173" t="s">
        <v>191</v>
      </c>
      <c r="E129" s="174" t="s">
        <v>2107</v>
      </c>
      <c r="F129" s="175" t="s">
        <v>2108</v>
      </c>
      <c r="G129" s="176" t="s">
        <v>553</v>
      </c>
      <c r="H129" s="177">
        <v>1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233</v>
      </c>
      <c r="AT129" s="185" t="s">
        <v>191</v>
      </c>
      <c r="AU129" s="185" t="s">
        <v>82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233</v>
      </c>
      <c r="BM129" s="185" t="s">
        <v>239</v>
      </c>
    </row>
    <row r="130" s="2" customFormat="1" ht="16.5" customHeight="1">
      <c r="A130" s="38"/>
      <c r="B130" s="172"/>
      <c r="C130" s="173" t="s">
        <v>216</v>
      </c>
      <c r="D130" s="173" t="s">
        <v>191</v>
      </c>
      <c r="E130" s="174" t="s">
        <v>2109</v>
      </c>
      <c r="F130" s="175" t="s">
        <v>2110</v>
      </c>
      <c r="G130" s="176" t="s">
        <v>553</v>
      </c>
      <c r="H130" s="177">
        <v>1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233</v>
      </c>
      <c r="AT130" s="185" t="s">
        <v>191</v>
      </c>
      <c r="AU130" s="185" t="s">
        <v>82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233</v>
      </c>
      <c r="BM130" s="185" t="s">
        <v>248</v>
      </c>
    </row>
    <row r="131" s="2" customFormat="1" ht="16.5" customHeight="1">
      <c r="A131" s="38"/>
      <c r="B131" s="172"/>
      <c r="C131" s="173" t="s">
        <v>251</v>
      </c>
      <c r="D131" s="173" t="s">
        <v>191</v>
      </c>
      <c r="E131" s="174" t="s">
        <v>2111</v>
      </c>
      <c r="F131" s="175" t="s">
        <v>2112</v>
      </c>
      <c r="G131" s="176" t="s">
        <v>553</v>
      </c>
      <c r="H131" s="177">
        <v>14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233</v>
      </c>
      <c r="AT131" s="185" t="s">
        <v>191</v>
      </c>
      <c r="AU131" s="185" t="s">
        <v>82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233</v>
      </c>
      <c r="BM131" s="185" t="s">
        <v>254</v>
      </c>
    </row>
    <row r="132" s="2" customFormat="1" ht="16.5" customHeight="1">
      <c r="A132" s="38"/>
      <c r="B132" s="172"/>
      <c r="C132" s="173" t="s">
        <v>8</v>
      </c>
      <c r="D132" s="173" t="s">
        <v>191</v>
      </c>
      <c r="E132" s="174" t="s">
        <v>2113</v>
      </c>
      <c r="F132" s="175" t="s">
        <v>2114</v>
      </c>
      <c r="G132" s="176" t="s">
        <v>553</v>
      </c>
      <c r="H132" s="177">
        <v>18</v>
      </c>
      <c r="I132" s="178"/>
      <c r="J132" s="179">
        <f>ROUND(I132*H132,2)</f>
        <v>0</v>
      </c>
      <c r="K132" s="180"/>
      <c r="L132" s="39"/>
      <c r="M132" s="181" t="s">
        <v>1</v>
      </c>
      <c r="N132" s="182" t="s">
        <v>38</v>
      </c>
      <c r="O132" s="77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233</v>
      </c>
      <c r="AT132" s="185" t="s">
        <v>191</v>
      </c>
      <c r="AU132" s="185" t="s">
        <v>82</v>
      </c>
      <c r="AY132" s="19" t="s">
        <v>189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233</v>
      </c>
      <c r="BM132" s="185" t="s">
        <v>257</v>
      </c>
    </row>
    <row r="133" s="2" customFormat="1" ht="16.5" customHeight="1">
      <c r="A133" s="38"/>
      <c r="B133" s="172"/>
      <c r="C133" s="173" t="s">
        <v>262</v>
      </c>
      <c r="D133" s="173" t="s">
        <v>191</v>
      </c>
      <c r="E133" s="174" t="s">
        <v>2115</v>
      </c>
      <c r="F133" s="175" t="s">
        <v>2116</v>
      </c>
      <c r="G133" s="176" t="s">
        <v>553</v>
      </c>
      <c r="H133" s="177">
        <v>3</v>
      </c>
      <c r="I133" s="178"/>
      <c r="J133" s="179">
        <f>ROUND(I133*H133,2)</f>
        <v>0</v>
      </c>
      <c r="K133" s="180"/>
      <c r="L133" s="39"/>
      <c r="M133" s="231" t="s">
        <v>1</v>
      </c>
      <c r="N133" s="232" t="s">
        <v>38</v>
      </c>
      <c r="O133" s="233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233</v>
      </c>
      <c r="AT133" s="185" t="s">
        <v>191</v>
      </c>
      <c r="AU133" s="185" t="s">
        <v>82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233</v>
      </c>
      <c r="BM133" s="185" t="s">
        <v>265</v>
      </c>
    </row>
    <row r="134" s="2" customFormat="1" ht="6.96" customHeight="1">
      <c r="A134" s="38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39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autoFilter ref="C117:K13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2117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ROUND(J128,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ROUND((SUM(BE128:BE319)),  2)</f>
        <v>0</v>
      </c>
      <c r="G33" s="38"/>
      <c r="H33" s="38"/>
      <c r="I33" s="128">
        <v>0.20999999999999999</v>
      </c>
      <c r="J33" s="127">
        <f>ROUND(((SUM(BE128:BE319))*I33),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ROUND((SUM(BF128:BF319)),  2)</f>
        <v>0</v>
      </c>
      <c r="G34" s="38"/>
      <c r="H34" s="38"/>
      <c r="I34" s="128">
        <v>0.12</v>
      </c>
      <c r="J34" s="127">
        <f>ROUND(((SUM(BF128:BF319))*I34),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ROUND((SUM(BG128:BG319)),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ROUND((SUM(BH128:BH319)),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ROUND((SUM(BI128:BI319)),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b - ZTI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J128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145</v>
      </c>
      <c r="E97" s="142"/>
      <c r="F97" s="142"/>
      <c r="G97" s="142"/>
      <c r="H97" s="142"/>
      <c r="I97" s="142"/>
      <c r="J97" s="143">
        <f>J129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148</v>
      </c>
      <c r="E98" s="146"/>
      <c r="F98" s="146"/>
      <c r="G98" s="146"/>
      <c r="H98" s="146"/>
      <c r="I98" s="146"/>
      <c r="J98" s="147">
        <f>J130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0"/>
      <c r="C99" s="9"/>
      <c r="D99" s="141" t="s">
        <v>154</v>
      </c>
      <c r="E99" s="142"/>
      <c r="F99" s="142"/>
      <c r="G99" s="142"/>
      <c r="H99" s="142"/>
      <c r="I99" s="142"/>
      <c r="J99" s="143">
        <f>J147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2118</v>
      </c>
      <c r="E100" s="146"/>
      <c r="F100" s="146"/>
      <c r="G100" s="146"/>
      <c r="H100" s="146"/>
      <c r="I100" s="146"/>
      <c r="J100" s="147">
        <f>J148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2119</v>
      </c>
      <c r="E101" s="146"/>
      <c r="F101" s="146"/>
      <c r="G101" s="146"/>
      <c r="H101" s="146"/>
      <c r="I101" s="146"/>
      <c r="J101" s="147">
        <f>J188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2120</v>
      </c>
      <c r="E102" s="146"/>
      <c r="F102" s="146"/>
      <c r="G102" s="146"/>
      <c r="H102" s="146"/>
      <c r="I102" s="146"/>
      <c r="J102" s="147">
        <f>J255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2121</v>
      </c>
      <c r="E103" s="146"/>
      <c r="F103" s="146"/>
      <c r="G103" s="146"/>
      <c r="H103" s="146"/>
      <c r="I103" s="146"/>
      <c r="J103" s="147">
        <f>J258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2122</v>
      </c>
      <c r="E104" s="146"/>
      <c r="F104" s="146"/>
      <c r="G104" s="146"/>
      <c r="H104" s="146"/>
      <c r="I104" s="146"/>
      <c r="J104" s="147">
        <f>J291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2123</v>
      </c>
      <c r="E105" s="146"/>
      <c r="F105" s="146"/>
      <c r="G105" s="146"/>
      <c r="H105" s="146"/>
      <c r="I105" s="146"/>
      <c r="J105" s="147">
        <f>J296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2124</v>
      </c>
      <c r="E106" s="146"/>
      <c r="F106" s="146"/>
      <c r="G106" s="146"/>
      <c r="H106" s="146"/>
      <c r="I106" s="146"/>
      <c r="J106" s="147">
        <f>J301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2125</v>
      </c>
      <c r="E107" s="146"/>
      <c r="F107" s="146"/>
      <c r="G107" s="146"/>
      <c r="H107" s="146"/>
      <c r="I107" s="146"/>
      <c r="J107" s="147">
        <f>J311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2126</v>
      </c>
      <c r="E108" s="142"/>
      <c r="F108" s="142"/>
      <c r="G108" s="142"/>
      <c r="H108" s="142"/>
      <c r="I108" s="142"/>
      <c r="J108" s="143">
        <f>J315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174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121" t="str">
        <f>E7</f>
        <v>BODARCHITEKTI202401 - KODUS Kamenice - druhá etapa-16.3.25</v>
      </c>
      <c r="F118" s="32"/>
      <c r="G118" s="32"/>
      <c r="H118" s="32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138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67" t="str">
        <f>E9</f>
        <v>b - ZTI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38"/>
      <c r="E122" s="38"/>
      <c r="F122" s="27" t="str">
        <f>F12</f>
        <v xml:space="preserve"> </v>
      </c>
      <c r="G122" s="38"/>
      <c r="H122" s="38"/>
      <c r="I122" s="32" t="s">
        <v>22</v>
      </c>
      <c r="J122" s="69" t="str">
        <f>IF(J12="","",J12)</f>
        <v>10. 3. 2025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38"/>
      <c r="E124" s="38"/>
      <c r="F124" s="27" t="str">
        <f>E15</f>
        <v xml:space="preserve"> </v>
      </c>
      <c r="G124" s="38"/>
      <c r="H124" s="38"/>
      <c r="I124" s="32" t="s">
        <v>29</v>
      </c>
      <c r="J124" s="36" t="str">
        <f>E21</f>
        <v xml:space="preserve">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38"/>
      <c r="E125" s="38"/>
      <c r="F125" s="27" t="str">
        <f>IF(E18="","",E18)</f>
        <v>Vyplň údaj</v>
      </c>
      <c r="G125" s="38"/>
      <c r="H125" s="38"/>
      <c r="I125" s="32" t="s">
        <v>31</v>
      </c>
      <c r="J125" s="36" t="str">
        <f>E24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48"/>
      <c r="B127" s="149"/>
      <c r="C127" s="150" t="s">
        <v>175</v>
      </c>
      <c r="D127" s="151" t="s">
        <v>58</v>
      </c>
      <c r="E127" s="151" t="s">
        <v>54</v>
      </c>
      <c r="F127" s="151" t="s">
        <v>55</v>
      </c>
      <c r="G127" s="151" t="s">
        <v>176</v>
      </c>
      <c r="H127" s="151" t="s">
        <v>177</v>
      </c>
      <c r="I127" s="151" t="s">
        <v>178</v>
      </c>
      <c r="J127" s="152" t="s">
        <v>142</v>
      </c>
      <c r="K127" s="153" t="s">
        <v>179</v>
      </c>
      <c r="L127" s="154"/>
      <c r="M127" s="86" t="s">
        <v>1</v>
      </c>
      <c r="N127" s="87" t="s">
        <v>37</v>
      </c>
      <c r="O127" s="87" t="s">
        <v>180</v>
      </c>
      <c r="P127" s="87" t="s">
        <v>181</v>
      </c>
      <c r="Q127" s="87" t="s">
        <v>182</v>
      </c>
      <c r="R127" s="87" t="s">
        <v>183</v>
      </c>
      <c r="S127" s="87" t="s">
        <v>184</v>
      </c>
      <c r="T127" s="88" t="s">
        <v>185</v>
      </c>
      <c r="U127" s="148"/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/>
    </row>
    <row r="128" s="2" customFormat="1" ht="22.8" customHeight="1">
      <c r="A128" s="38"/>
      <c r="B128" s="39"/>
      <c r="C128" s="93" t="s">
        <v>186</v>
      </c>
      <c r="D128" s="38"/>
      <c r="E128" s="38"/>
      <c r="F128" s="38"/>
      <c r="G128" s="38"/>
      <c r="H128" s="38"/>
      <c r="I128" s="38"/>
      <c r="J128" s="155">
        <f>BK128</f>
        <v>0</v>
      </c>
      <c r="K128" s="38"/>
      <c r="L128" s="39"/>
      <c r="M128" s="89"/>
      <c r="N128" s="73"/>
      <c r="O128" s="90"/>
      <c r="P128" s="156">
        <f>P129+P147+P315</f>
        <v>0</v>
      </c>
      <c r="Q128" s="90"/>
      <c r="R128" s="156">
        <f>R129+R147+R315</f>
        <v>0</v>
      </c>
      <c r="S128" s="90"/>
      <c r="T128" s="157">
        <f>T129+T147+T315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72</v>
      </c>
      <c r="AU128" s="19" t="s">
        <v>144</v>
      </c>
      <c r="BK128" s="158">
        <f>BK129+BK147+BK315</f>
        <v>0</v>
      </c>
    </row>
    <row r="129" s="12" customFormat="1" ht="25.92" customHeight="1">
      <c r="A129" s="12"/>
      <c r="B129" s="159"/>
      <c r="C129" s="12"/>
      <c r="D129" s="160" t="s">
        <v>72</v>
      </c>
      <c r="E129" s="161" t="s">
        <v>187</v>
      </c>
      <c r="F129" s="161" t="s">
        <v>188</v>
      </c>
      <c r="G129" s="12"/>
      <c r="H129" s="12"/>
      <c r="I129" s="162"/>
      <c r="J129" s="163">
        <f>BK129</f>
        <v>0</v>
      </c>
      <c r="K129" s="12"/>
      <c r="L129" s="159"/>
      <c r="M129" s="164"/>
      <c r="N129" s="165"/>
      <c r="O129" s="165"/>
      <c r="P129" s="166">
        <f>P130</f>
        <v>0</v>
      </c>
      <c r="Q129" s="165"/>
      <c r="R129" s="166">
        <f>R130</f>
        <v>0</v>
      </c>
      <c r="S129" s="165"/>
      <c r="T129" s="167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80</v>
      </c>
      <c r="AT129" s="168" t="s">
        <v>72</v>
      </c>
      <c r="AU129" s="168" t="s">
        <v>73</v>
      </c>
      <c r="AY129" s="160" t="s">
        <v>189</v>
      </c>
      <c r="BK129" s="169">
        <f>BK130</f>
        <v>0</v>
      </c>
    </row>
    <row r="130" s="12" customFormat="1" ht="22.8" customHeight="1">
      <c r="A130" s="12"/>
      <c r="B130" s="159"/>
      <c r="C130" s="12"/>
      <c r="D130" s="160" t="s">
        <v>72</v>
      </c>
      <c r="E130" s="170" t="s">
        <v>101</v>
      </c>
      <c r="F130" s="170" t="s">
        <v>305</v>
      </c>
      <c r="G130" s="12"/>
      <c r="H130" s="12"/>
      <c r="I130" s="162"/>
      <c r="J130" s="171">
        <f>BK130</f>
        <v>0</v>
      </c>
      <c r="K130" s="12"/>
      <c r="L130" s="159"/>
      <c r="M130" s="164"/>
      <c r="N130" s="165"/>
      <c r="O130" s="165"/>
      <c r="P130" s="166">
        <f>SUM(P131:P146)</f>
        <v>0</v>
      </c>
      <c r="Q130" s="165"/>
      <c r="R130" s="166">
        <f>SUM(R131:R146)</f>
        <v>0</v>
      </c>
      <c r="S130" s="165"/>
      <c r="T130" s="167">
        <f>SUM(T131:T146)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80</v>
      </c>
      <c r="AT130" s="168" t="s">
        <v>72</v>
      </c>
      <c r="AU130" s="168" t="s">
        <v>80</v>
      </c>
      <c r="AY130" s="160" t="s">
        <v>189</v>
      </c>
      <c r="BK130" s="169">
        <f>SUM(BK131:BK146)</f>
        <v>0</v>
      </c>
    </row>
    <row r="131" s="2" customFormat="1" ht="33" customHeight="1">
      <c r="A131" s="38"/>
      <c r="B131" s="172"/>
      <c r="C131" s="173" t="s">
        <v>80</v>
      </c>
      <c r="D131" s="173" t="s">
        <v>191</v>
      </c>
      <c r="E131" s="174" t="s">
        <v>2127</v>
      </c>
      <c r="F131" s="175" t="s">
        <v>2128</v>
      </c>
      <c r="G131" s="176" t="s">
        <v>228</v>
      </c>
      <c r="H131" s="177">
        <v>57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104</v>
      </c>
      <c r="AT131" s="185" t="s">
        <v>191</v>
      </c>
      <c r="AU131" s="185" t="s">
        <v>82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104</v>
      </c>
      <c r="BM131" s="185" t="s">
        <v>82</v>
      </c>
    </row>
    <row r="132" s="13" customFormat="1">
      <c r="A132" s="13"/>
      <c r="B132" s="187"/>
      <c r="C132" s="13"/>
      <c r="D132" s="188" t="s">
        <v>195</v>
      </c>
      <c r="E132" s="189" t="s">
        <v>1</v>
      </c>
      <c r="F132" s="190" t="s">
        <v>2129</v>
      </c>
      <c r="G132" s="13"/>
      <c r="H132" s="189" t="s">
        <v>1</v>
      </c>
      <c r="I132" s="191"/>
      <c r="J132" s="13"/>
      <c r="K132" s="13"/>
      <c r="L132" s="187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9" t="s">
        <v>195</v>
      </c>
      <c r="AU132" s="189" t="s">
        <v>82</v>
      </c>
      <c r="AV132" s="13" t="s">
        <v>80</v>
      </c>
      <c r="AW132" s="13" t="s">
        <v>30</v>
      </c>
      <c r="AX132" s="13" t="s">
        <v>73</v>
      </c>
      <c r="AY132" s="189" t="s">
        <v>189</v>
      </c>
    </row>
    <row r="133" s="14" customFormat="1">
      <c r="A133" s="14"/>
      <c r="B133" s="195"/>
      <c r="C133" s="14"/>
      <c r="D133" s="188" t="s">
        <v>195</v>
      </c>
      <c r="E133" s="196" t="s">
        <v>1</v>
      </c>
      <c r="F133" s="197" t="s">
        <v>2130</v>
      </c>
      <c r="G133" s="14"/>
      <c r="H133" s="198">
        <v>4.7999999999999998</v>
      </c>
      <c r="I133" s="199"/>
      <c r="J133" s="14"/>
      <c r="K133" s="14"/>
      <c r="L133" s="195"/>
      <c r="M133" s="200"/>
      <c r="N133" s="201"/>
      <c r="O133" s="201"/>
      <c r="P133" s="201"/>
      <c r="Q133" s="201"/>
      <c r="R133" s="201"/>
      <c r="S133" s="201"/>
      <c r="T133" s="20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6" t="s">
        <v>195</v>
      </c>
      <c r="AU133" s="196" t="s">
        <v>82</v>
      </c>
      <c r="AV133" s="14" t="s">
        <v>82</v>
      </c>
      <c r="AW133" s="14" t="s">
        <v>30</v>
      </c>
      <c r="AX133" s="14" t="s">
        <v>73</v>
      </c>
      <c r="AY133" s="196" t="s">
        <v>189</v>
      </c>
    </row>
    <row r="134" s="13" customFormat="1">
      <c r="A134" s="13"/>
      <c r="B134" s="187"/>
      <c r="C134" s="13"/>
      <c r="D134" s="188" t="s">
        <v>195</v>
      </c>
      <c r="E134" s="189" t="s">
        <v>1</v>
      </c>
      <c r="F134" s="190" t="s">
        <v>2131</v>
      </c>
      <c r="G134" s="13"/>
      <c r="H134" s="189" t="s">
        <v>1</v>
      </c>
      <c r="I134" s="191"/>
      <c r="J134" s="13"/>
      <c r="K134" s="13"/>
      <c r="L134" s="187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9" t="s">
        <v>195</v>
      </c>
      <c r="AU134" s="189" t="s">
        <v>82</v>
      </c>
      <c r="AV134" s="13" t="s">
        <v>80</v>
      </c>
      <c r="AW134" s="13" t="s">
        <v>30</v>
      </c>
      <c r="AX134" s="13" t="s">
        <v>73</v>
      </c>
      <c r="AY134" s="189" t="s">
        <v>189</v>
      </c>
    </row>
    <row r="135" s="14" customFormat="1">
      <c r="A135" s="14"/>
      <c r="B135" s="195"/>
      <c r="C135" s="14"/>
      <c r="D135" s="188" t="s">
        <v>195</v>
      </c>
      <c r="E135" s="196" t="s">
        <v>1</v>
      </c>
      <c r="F135" s="197" t="s">
        <v>2130</v>
      </c>
      <c r="G135" s="14"/>
      <c r="H135" s="198">
        <v>4.7999999999999998</v>
      </c>
      <c r="I135" s="199"/>
      <c r="J135" s="14"/>
      <c r="K135" s="14"/>
      <c r="L135" s="195"/>
      <c r="M135" s="200"/>
      <c r="N135" s="201"/>
      <c r="O135" s="201"/>
      <c r="P135" s="201"/>
      <c r="Q135" s="201"/>
      <c r="R135" s="201"/>
      <c r="S135" s="201"/>
      <c r="T135" s="20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6" t="s">
        <v>195</v>
      </c>
      <c r="AU135" s="196" t="s">
        <v>82</v>
      </c>
      <c r="AV135" s="14" t="s">
        <v>82</v>
      </c>
      <c r="AW135" s="14" t="s">
        <v>30</v>
      </c>
      <c r="AX135" s="14" t="s">
        <v>73</v>
      </c>
      <c r="AY135" s="196" t="s">
        <v>189</v>
      </c>
    </row>
    <row r="136" s="13" customFormat="1">
      <c r="A136" s="13"/>
      <c r="B136" s="187"/>
      <c r="C136" s="13"/>
      <c r="D136" s="188" t="s">
        <v>195</v>
      </c>
      <c r="E136" s="189" t="s">
        <v>1</v>
      </c>
      <c r="F136" s="190" t="s">
        <v>2132</v>
      </c>
      <c r="G136" s="13"/>
      <c r="H136" s="189" t="s">
        <v>1</v>
      </c>
      <c r="I136" s="191"/>
      <c r="J136" s="13"/>
      <c r="K136" s="13"/>
      <c r="L136" s="187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9" t="s">
        <v>195</v>
      </c>
      <c r="AU136" s="189" t="s">
        <v>82</v>
      </c>
      <c r="AV136" s="13" t="s">
        <v>80</v>
      </c>
      <c r="AW136" s="13" t="s">
        <v>30</v>
      </c>
      <c r="AX136" s="13" t="s">
        <v>73</v>
      </c>
      <c r="AY136" s="189" t="s">
        <v>189</v>
      </c>
    </row>
    <row r="137" s="14" customFormat="1">
      <c r="A137" s="14"/>
      <c r="B137" s="195"/>
      <c r="C137" s="14"/>
      <c r="D137" s="188" t="s">
        <v>195</v>
      </c>
      <c r="E137" s="196" t="s">
        <v>1</v>
      </c>
      <c r="F137" s="197" t="s">
        <v>2133</v>
      </c>
      <c r="G137" s="14"/>
      <c r="H137" s="198">
        <v>21</v>
      </c>
      <c r="I137" s="199"/>
      <c r="J137" s="14"/>
      <c r="K137" s="14"/>
      <c r="L137" s="195"/>
      <c r="M137" s="200"/>
      <c r="N137" s="201"/>
      <c r="O137" s="201"/>
      <c r="P137" s="201"/>
      <c r="Q137" s="201"/>
      <c r="R137" s="201"/>
      <c r="S137" s="201"/>
      <c r="T137" s="20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6" t="s">
        <v>195</v>
      </c>
      <c r="AU137" s="196" t="s">
        <v>82</v>
      </c>
      <c r="AV137" s="14" t="s">
        <v>82</v>
      </c>
      <c r="AW137" s="14" t="s">
        <v>30</v>
      </c>
      <c r="AX137" s="14" t="s">
        <v>73</v>
      </c>
      <c r="AY137" s="196" t="s">
        <v>189</v>
      </c>
    </row>
    <row r="138" s="14" customFormat="1">
      <c r="A138" s="14"/>
      <c r="B138" s="195"/>
      <c r="C138" s="14"/>
      <c r="D138" s="188" t="s">
        <v>195</v>
      </c>
      <c r="E138" s="196" t="s">
        <v>1</v>
      </c>
      <c r="F138" s="197" t="s">
        <v>2134</v>
      </c>
      <c r="G138" s="14"/>
      <c r="H138" s="198">
        <v>2.3999999999999999</v>
      </c>
      <c r="I138" s="199"/>
      <c r="J138" s="14"/>
      <c r="K138" s="14"/>
      <c r="L138" s="195"/>
      <c r="M138" s="200"/>
      <c r="N138" s="201"/>
      <c r="O138" s="201"/>
      <c r="P138" s="201"/>
      <c r="Q138" s="201"/>
      <c r="R138" s="201"/>
      <c r="S138" s="201"/>
      <c r="T138" s="20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6" t="s">
        <v>195</v>
      </c>
      <c r="AU138" s="196" t="s">
        <v>82</v>
      </c>
      <c r="AV138" s="14" t="s">
        <v>82</v>
      </c>
      <c r="AW138" s="14" t="s">
        <v>30</v>
      </c>
      <c r="AX138" s="14" t="s">
        <v>73</v>
      </c>
      <c r="AY138" s="196" t="s">
        <v>189</v>
      </c>
    </row>
    <row r="139" s="14" customFormat="1">
      <c r="A139" s="14"/>
      <c r="B139" s="195"/>
      <c r="C139" s="14"/>
      <c r="D139" s="188" t="s">
        <v>195</v>
      </c>
      <c r="E139" s="196" t="s">
        <v>1</v>
      </c>
      <c r="F139" s="197" t="s">
        <v>2135</v>
      </c>
      <c r="G139" s="14"/>
      <c r="H139" s="198">
        <v>3.6000000000000001</v>
      </c>
      <c r="I139" s="199"/>
      <c r="J139" s="14"/>
      <c r="K139" s="14"/>
      <c r="L139" s="195"/>
      <c r="M139" s="200"/>
      <c r="N139" s="201"/>
      <c r="O139" s="201"/>
      <c r="P139" s="201"/>
      <c r="Q139" s="201"/>
      <c r="R139" s="201"/>
      <c r="S139" s="201"/>
      <c r="T139" s="20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6" t="s">
        <v>195</v>
      </c>
      <c r="AU139" s="196" t="s">
        <v>82</v>
      </c>
      <c r="AV139" s="14" t="s">
        <v>82</v>
      </c>
      <c r="AW139" s="14" t="s">
        <v>30</v>
      </c>
      <c r="AX139" s="14" t="s">
        <v>73</v>
      </c>
      <c r="AY139" s="196" t="s">
        <v>189</v>
      </c>
    </row>
    <row r="140" s="14" customFormat="1">
      <c r="A140" s="14"/>
      <c r="B140" s="195"/>
      <c r="C140" s="14"/>
      <c r="D140" s="188" t="s">
        <v>195</v>
      </c>
      <c r="E140" s="196" t="s">
        <v>1</v>
      </c>
      <c r="F140" s="197" t="s">
        <v>2136</v>
      </c>
      <c r="G140" s="14"/>
      <c r="H140" s="198">
        <v>5.4000000000000004</v>
      </c>
      <c r="I140" s="199"/>
      <c r="J140" s="14"/>
      <c r="K140" s="14"/>
      <c r="L140" s="195"/>
      <c r="M140" s="200"/>
      <c r="N140" s="201"/>
      <c r="O140" s="201"/>
      <c r="P140" s="201"/>
      <c r="Q140" s="201"/>
      <c r="R140" s="201"/>
      <c r="S140" s="201"/>
      <c r="T140" s="20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6" t="s">
        <v>195</v>
      </c>
      <c r="AU140" s="196" t="s">
        <v>82</v>
      </c>
      <c r="AV140" s="14" t="s">
        <v>82</v>
      </c>
      <c r="AW140" s="14" t="s">
        <v>30</v>
      </c>
      <c r="AX140" s="14" t="s">
        <v>73</v>
      </c>
      <c r="AY140" s="196" t="s">
        <v>189</v>
      </c>
    </row>
    <row r="141" s="13" customFormat="1">
      <c r="A141" s="13"/>
      <c r="B141" s="187"/>
      <c r="C141" s="13"/>
      <c r="D141" s="188" t="s">
        <v>195</v>
      </c>
      <c r="E141" s="189" t="s">
        <v>1</v>
      </c>
      <c r="F141" s="190" t="s">
        <v>2137</v>
      </c>
      <c r="G141" s="13"/>
      <c r="H141" s="189" t="s">
        <v>1</v>
      </c>
      <c r="I141" s="191"/>
      <c r="J141" s="13"/>
      <c r="K141" s="13"/>
      <c r="L141" s="187"/>
      <c r="M141" s="192"/>
      <c r="N141" s="193"/>
      <c r="O141" s="193"/>
      <c r="P141" s="193"/>
      <c r="Q141" s="193"/>
      <c r="R141" s="193"/>
      <c r="S141" s="193"/>
      <c r="T141" s="19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195</v>
      </c>
      <c r="AU141" s="189" t="s">
        <v>82</v>
      </c>
      <c r="AV141" s="13" t="s">
        <v>80</v>
      </c>
      <c r="AW141" s="13" t="s">
        <v>30</v>
      </c>
      <c r="AX141" s="13" t="s">
        <v>73</v>
      </c>
      <c r="AY141" s="189" t="s">
        <v>189</v>
      </c>
    </row>
    <row r="142" s="14" customFormat="1">
      <c r="A142" s="14"/>
      <c r="B142" s="195"/>
      <c r="C142" s="14"/>
      <c r="D142" s="188" t="s">
        <v>195</v>
      </c>
      <c r="E142" s="196" t="s">
        <v>1</v>
      </c>
      <c r="F142" s="197" t="s">
        <v>2138</v>
      </c>
      <c r="G142" s="14"/>
      <c r="H142" s="198">
        <v>15</v>
      </c>
      <c r="I142" s="199"/>
      <c r="J142" s="14"/>
      <c r="K142" s="14"/>
      <c r="L142" s="195"/>
      <c r="M142" s="200"/>
      <c r="N142" s="201"/>
      <c r="O142" s="201"/>
      <c r="P142" s="201"/>
      <c r="Q142" s="201"/>
      <c r="R142" s="201"/>
      <c r="S142" s="201"/>
      <c r="T142" s="20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6" t="s">
        <v>195</v>
      </c>
      <c r="AU142" s="196" t="s">
        <v>82</v>
      </c>
      <c r="AV142" s="14" t="s">
        <v>82</v>
      </c>
      <c r="AW142" s="14" t="s">
        <v>30</v>
      </c>
      <c r="AX142" s="14" t="s">
        <v>73</v>
      </c>
      <c r="AY142" s="196" t="s">
        <v>189</v>
      </c>
    </row>
    <row r="143" s="15" customFormat="1">
      <c r="A143" s="15"/>
      <c r="B143" s="203"/>
      <c r="C143" s="15"/>
      <c r="D143" s="188" t="s">
        <v>195</v>
      </c>
      <c r="E143" s="204" t="s">
        <v>1</v>
      </c>
      <c r="F143" s="205" t="s">
        <v>200</v>
      </c>
      <c r="G143" s="15"/>
      <c r="H143" s="206">
        <v>57</v>
      </c>
      <c r="I143" s="207"/>
      <c r="J143" s="15"/>
      <c r="K143" s="15"/>
      <c r="L143" s="203"/>
      <c r="M143" s="208"/>
      <c r="N143" s="209"/>
      <c r="O143" s="209"/>
      <c r="P143" s="209"/>
      <c r="Q143" s="209"/>
      <c r="R143" s="209"/>
      <c r="S143" s="209"/>
      <c r="T143" s="21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4" t="s">
        <v>195</v>
      </c>
      <c r="AU143" s="204" t="s">
        <v>82</v>
      </c>
      <c r="AV143" s="15" t="s">
        <v>104</v>
      </c>
      <c r="AW143" s="15" t="s">
        <v>30</v>
      </c>
      <c r="AX143" s="15" t="s">
        <v>80</v>
      </c>
      <c r="AY143" s="204" t="s">
        <v>189</v>
      </c>
    </row>
    <row r="144" s="2" customFormat="1" ht="24.15" customHeight="1">
      <c r="A144" s="38"/>
      <c r="B144" s="172"/>
      <c r="C144" s="219" t="s">
        <v>82</v>
      </c>
      <c r="D144" s="219" t="s">
        <v>874</v>
      </c>
      <c r="E144" s="220" t="s">
        <v>2139</v>
      </c>
      <c r="F144" s="221" t="s">
        <v>2140</v>
      </c>
      <c r="G144" s="222" t="s">
        <v>228</v>
      </c>
      <c r="H144" s="223">
        <v>57.57</v>
      </c>
      <c r="I144" s="224"/>
      <c r="J144" s="225">
        <f>ROUND(I144*H144,2)</f>
        <v>0</v>
      </c>
      <c r="K144" s="226"/>
      <c r="L144" s="227"/>
      <c r="M144" s="228" t="s">
        <v>1</v>
      </c>
      <c r="N144" s="229" t="s">
        <v>38</v>
      </c>
      <c r="O144" s="77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5" t="s">
        <v>116</v>
      </c>
      <c r="AT144" s="185" t="s">
        <v>874</v>
      </c>
      <c r="AU144" s="185" t="s">
        <v>82</v>
      </c>
      <c r="AY144" s="19" t="s">
        <v>189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9" t="s">
        <v>80</v>
      </c>
      <c r="BK144" s="186">
        <f>ROUND(I144*H144,2)</f>
        <v>0</v>
      </c>
      <c r="BL144" s="19" t="s">
        <v>104</v>
      </c>
      <c r="BM144" s="185" t="s">
        <v>104</v>
      </c>
    </row>
    <row r="145" s="14" customFormat="1">
      <c r="A145" s="14"/>
      <c r="B145" s="195"/>
      <c r="C145" s="14"/>
      <c r="D145" s="188" t="s">
        <v>195</v>
      </c>
      <c r="E145" s="196" t="s">
        <v>1</v>
      </c>
      <c r="F145" s="197" t="s">
        <v>2141</v>
      </c>
      <c r="G145" s="14"/>
      <c r="H145" s="198">
        <v>57.57</v>
      </c>
      <c r="I145" s="199"/>
      <c r="J145" s="14"/>
      <c r="K145" s="14"/>
      <c r="L145" s="195"/>
      <c r="M145" s="200"/>
      <c r="N145" s="201"/>
      <c r="O145" s="201"/>
      <c r="P145" s="201"/>
      <c r="Q145" s="201"/>
      <c r="R145" s="201"/>
      <c r="S145" s="201"/>
      <c r="T145" s="20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6" t="s">
        <v>195</v>
      </c>
      <c r="AU145" s="196" t="s">
        <v>82</v>
      </c>
      <c r="AV145" s="14" t="s">
        <v>82</v>
      </c>
      <c r="AW145" s="14" t="s">
        <v>30</v>
      </c>
      <c r="AX145" s="14" t="s">
        <v>73</v>
      </c>
      <c r="AY145" s="196" t="s">
        <v>189</v>
      </c>
    </row>
    <row r="146" s="15" customFormat="1">
      <c r="A146" s="15"/>
      <c r="B146" s="203"/>
      <c r="C146" s="15"/>
      <c r="D146" s="188" t="s">
        <v>195</v>
      </c>
      <c r="E146" s="204" t="s">
        <v>1</v>
      </c>
      <c r="F146" s="205" t="s">
        <v>200</v>
      </c>
      <c r="G146" s="15"/>
      <c r="H146" s="206">
        <v>57.57</v>
      </c>
      <c r="I146" s="207"/>
      <c r="J146" s="15"/>
      <c r="K146" s="15"/>
      <c r="L146" s="203"/>
      <c r="M146" s="208"/>
      <c r="N146" s="209"/>
      <c r="O146" s="209"/>
      <c r="P146" s="209"/>
      <c r="Q146" s="209"/>
      <c r="R146" s="209"/>
      <c r="S146" s="209"/>
      <c r="T146" s="21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4" t="s">
        <v>195</v>
      </c>
      <c r="AU146" s="204" t="s">
        <v>82</v>
      </c>
      <c r="AV146" s="15" t="s">
        <v>104</v>
      </c>
      <c r="AW146" s="15" t="s">
        <v>30</v>
      </c>
      <c r="AX146" s="15" t="s">
        <v>80</v>
      </c>
      <c r="AY146" s="204" t="s">
        <v>189</v>
      </c>
    </row>
    <row r="147" s="12" customFormat="1" ht="25.92" customHeight="1">
      <c r="A147" s="12"/>
      <c r="B147" s="159"/>
      <c r="C147" s="12"/>
      <c r="D147" s="160" t="s">
        <v>72</v>
      </c>
      <c r="E147" s="161" t="s">
        <v>978</v>
      </c>
      <c r="F147" s="161" t="s">
        <v>979</v>
      </c>
      <c r="G147" s="12"/>
      <c r="H147" s="12"/>
      <c r="I147" s="162"/>
      <c r="J147" s="163">
        <f>BK147</f>
        <v>0</v>
      </c>
      <c r="K147" s="12"/>
      <c r="L147" s="159"/>
      <c r="M147" s="164"/>
      <c r="N147" s="165"/>
      <c r="O147" s="165"/>
      <c r="P147" s="166">
        <f>P148+P188+P255+P258+P291+P296+P301+P311</f>
        <v>0</v>
      </c>
      <c r="Q147" s="165"/>
      <c r="R147" s="166">
        <f>R148+R188+R255+R258+R291+R296+R301+R311</f>
        <v>0</v>
      </c>
      <c r="S147" s="165"/>
      <c r="T147" s="167">
        <f>T148+T188+T255+T258+T291+T296+T301+T311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0" t="s">
        <v>82</v>
      </c>
      <c r="AT147" s="168" t="s">
        <v>72</v>
      </c>
      <c r="AU147" s="168" t="s">
        <v>73</v>
      </c>
      <c r="AY147" s="160" t="s">
        <v>189</v>
      </c>
      <c r="BK147" s="169">
        <f>BK148+BK188+BK255+BK258+BK291+BK296+BK301+BK311</f>
        <v>0</v>
      </c>
    </row>
    <row r="148" s="12" customFormat="1" ht="22.8" customHeight="1">
      <c r="A148" s="12"/>
      <c r="B148" s="159"/>
      <c r="C148" s="12"/>
      <c r="D148" s="160" t="s">
        <v>72</v>
      </c>
      <c r="E148" s="170" t="s">
        <v>2142</v>
      </c>
      <c r="F148" s="170" t="s">
        <v>2143</v>
      </c>
      <c r="G148" s="12"/>
      <c r="H148" s="12"/>
      <c r="I148" s="162"/>
      <c r="J148" s="171">
        <f>BK148</f>
        <v>0</v>
      </c>
      <c r="K148" s="12"/>
      <c r="L148" s="159"/>
      <c r="M148" s="164"/>
      <c r="N148" s="165"/>
      <c r="O148" s="165"/>
      <c r="P148" s="166">
        <f>SUM(P149:P187)</f>
        <v>0</v>
      </c>
      <c r="Q148" s="165"/>
      <c r="R148" s="166">
        <f>SUM(R149:R187)</f>
        <v>0</v>
      </c>
      <c r="S148" s="165"/>
      <c r="T148" s="167">
        <f>SUM(T149:T187)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0" t="s">
        <v>82</v>
      </c>
      <c r="AT148" s="168" t="s">
        <v>72</v>
      </c>
      <c r="AU148" s="168" t="s">
        <v>80</v>
      </c>
      <c r="AY148" s="160" t="s">
        <v>189</v>
      </c>
      <c r="BK148" s="169">
        <f>SUM(BK149:BK187)</f>
        <v>0</v>
      </c>
    </row>
    <row r="149" s="2" customFormat="1" ht="21.75" customHeight="1">
      <c r="A149" s="38"/>
      <c r="B149" s="172"/>
      <c r="C149" s="173" t="s">
        <v>101</v>
      </c>
      <c r="D149" s="173" t="s">
        <v>191</v>
      </c>
      <c r="E149" s="174" t="s">
        <v>2144</v>
      </c>
      <c r="F149" s="175" t="s">
        <v>2145</v>
      </c>
      <c r="G149" s="176" t="s">
        <v>228</v>
      </c>
      <c r="H149" s="177">
        <v>54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233</v>
      </c>
      <c r="AT149" s="185" t="s">
        <v>191</v>
      </c>
      <c r="AU149" s="185" t="s">
        <v>82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233</v>
      </c>
      <c r="BM149" s="185" t="s">
        <v>110</v>
      </c>
    </row>
    <row r="150" s="2" customFormat="1" ht="21.75" customHeight="1">
      <c r="A150" s="38"/>
      <c r="B150" s="172"/>
      <c r="C150" s="173" t="s">
        <v>104</v>
      </c>
      <c r="D150" s="173" t="s">
        <v>191</v>
      </c>
      <c r="E150" s="174" t="s">
        <v>2146</v>
      </c>
      <c r="F150" s="175" t="s">
        <v>2147</v>
      </c>
      <c r="G150" s="176" t="s">
        <v>228</v>
      </c>
      <c r="H150" s="177">
        <v>96.5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233</v>
      </c>
      <c r="AT150" s="185" t="s">
        <v>191</v>
      </c>
      <c r="AU150" s="185" t="s">
        <v>82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233</v>
      </c>
      <c r="BM150" s="185" t="s">
        <v>116</v>
      </c>
    </row>
    <row r="151" s="14" customFormat="1">
      <c r="A151" s="14"/>
      <c r="B151" s="195"/>
      <c r="C151" s="14"/>
      <c r="D151" s="188" t="s">
        <v>195</v>
      </c>
      <c r="E151" s="196" t="s">
        <v>1</v>
      </c>
      <c r="F151" s="197" t="s">
        <v>2148</v>
      </c>
      <c r="G151" s="14"/>
      <c r="H151" s="198">
        <v>96.5</v>
      </c>
      <c r="I151" s="199"/>
      <c r="J151" s="14"/>
      <c r="K151" s="14"/>
      <c r="L151" s="195"/>
      <c r="M151" s="200"/>
      <c r="N151" s="201"/>
      <c r="O151" s="201"/>
      <c r="P151" s="201"/>
      <c r="Q151" s="201"/>
      <c r="R151" s="201"/>
      <c r="S151" s="201"/>
      <c r="T151" s="20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6" t="s">
        <v>195</v>
      </c>
      <c r="AU151" s="196" t="s">
        <v>82</v>
      </c>
      <c r="AV151" s="14" t="s">
        <v>82</v>
      </c>
      <c r="AW151" s="14" t="s">
        <v>30</v>
      </c>
      <c r="AX151" s="14" t="s">
        <v>73</v>
      </c>
      <c r="AY151" s="196" t="s">
        <v>189</v>
      </c>
    </row>
    <row r="152" s="15" customFormat="1">
      <c r="A152" s="15"/>
      <c r="B152" s="203"/>
      <c r="C152" s="15"/>
      <c r="D152" s="188" t="s">
        <v>195</v>
      </c>
      <c r="E152" s="204" t="s">
        <v>1</v>
      </c>
      <c r="F152" s="205" t="s">
        <v>200</v>
      </c>
      <c r="G152" s="15"/>
      <c r="H152" s="206">
        <v>96.5</v>
      </c>
      <c r="I152" s="207"/>
      <c r="J152" s="15"/>
      <c r="K152" s="15"/>
      <c r="L152" s="203"/>
      <c r="M152" s="208"/>
      <c r="N152" s="209"/>
      <c r="O152" s="209"/>
      <c r="P152" s="209"/>
      <c r="Q152" s="209"/>
      <c r="R152" s="209"/>
      <c r="S152" s="209"/>
      <c r="T152" s="21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4" t="s">
        <v>195</v>
      </c>
      <c r="AU152" s="204" t="s">
        <v>82</v>
      </c>
      <c r="AV152" s="15" t="s">
        <v>104</v>
      </c>
      <c r="AW152" s="15" t="s">
        <v>30</v>
      </c>
      <c r="AX152" s="15" t="s">
        <v>80</v>
      </c>
      <c r="AY152" s="204" t="s">
        <v>189</v>
      </c>
    </row>
    <row r="153" s="2" customFormat="1" ht="21.75" customHeight="1">
      <c r="A153" s="38"/>
      <c r="B153" s="172"/>
      <c r="C153" s="173" t="s">
        <v>107</v>
      </c>
      <c r="D153" s="173" t="s">
        <v>191</v>
      </c>
      <c r="E153" s="174" t="s">
        <v>2149</v>
      </c>
      <c r="F153" s="175" t="s">
        <v>2150</v>
      </c>
      <c r="G153" s="176" t="s">
        <v>228</v>
      </c>
      <c r="H153" s="177">
        <v>26</v>
      </c>
      <c r="I153" s="178"/>
      <c r="J153" s="179">
        <f>ROUND(I153*H153,2)</f>
        <v>0</v>
      </c>
      <c r="K153" s="180"/>
      <c r="L153" s="39"/>
      <c r="M153" s="181" t="s">
        <v>1</v>
      </c>
      <c r="N153" s="182" t="s">
        <v>38</v>
      </c>
      <c r="O153" s="77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233</v>
      </c>
      <c r="AT153" s="185" t="s">
        <v>191</v>
      </c>
      <c r="AU153" s="185" t="s">
        <v>82</v>
      </c>
      <c r="AY153" s="19" t="s">
        <v>189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80</v>
      </c>
      <c r="BK153" s="186">
        <f>ROUND(I153*H153,2)</f>
        <v>0</v>
      </c>
      <c r="BL153" s="19" t="s">
        <v>233</v>
      </c>
      <c r="BM153" s="185" t="s">
        <v>216</v>
      </c>
    </row>
    <row r="154" s="2" customFormat="1" ht="21.75" customHeight="1">
      <c r="A154" s="38"/>
      <c r="B154" s="172"/>
      <c r="C154" s="173" t="s">
        <v>110</v>
      </c>
      <c r="D154" s="173" t="s">
        <v>191</v>
      </c>
      <c r="E154" s="174" t="s">
        <v>2151</v>
      </c>
      <c r="F154" s="175" t="s">
        <v>2152</v>
      </c>
      <c r="G154" s="176" t="s">
        <v>228</v>
      </c>
      <c r="H154" s="177">
        <v>45</v>
      </c>
      <c r="I154" s="178"/>
      <c r="J154" s="179">
        <f>ROUND(I154*H154,2)</f>
        <v>0</v>
      </c>
      <c r="K154" s="180"/>
      <c r="L154" s="39"/>
      <c r="M154" s="181" t="s">
        <v>1</v>
      </c>
      <c r="N154" s="182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233</v>
      </c>
      <c r="AT154" s="185" t="s">
        <v>191</v>
      </c>
      <c r="AU154" s="185" t="s">
        <v>82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233</v>
      </c>
      <c r="BM154" s="185" t="s">
        <v>8</v>
      </c>
    </row>
    <row r="155" s="2" customFormat="1" ht="21.75" customHeight="1">
      <c r="A155" s="38"/>
      <c r="B155" s="172"/>
      <c r="C155" s="173" t="s">
        <v>113</v>
      </c>
      <c r="D155" s="173" t="s">
        <v>191</v>
      </c>
      <c r="E155" s="174" t="s">
        <v>2153</v>
      </c>
      <c r="F155" s="175" t="s">
        <v>2154</v>
      </c>
      <c r="G155" s="176" t="s">
        <v>228</v>
      </c>
      <c r="H155" s="177">
        <v>18.5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233</v>
      </c>
      <c r="AT155" s="185" t="s">
        <v>191</v>
      </c>
      <c r="AU155" s="185" t="s">
        <v>82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233</v>
      </c>
      <c r="BM155" s="185" t="s">
        <v>229</v>
      </c>
    </row>
    <row r="156" s="13" customFormat="1">
      <c r="A156" s="13"/>
      <c r="B156" s="187"/>
      <c r="C156" s="13"/>
      <c r="D156" s="188" t="s">
        <v>195</v>
      </c>
      <c r="E156" s="189" t="s">
        <v>1</v>
      </c>
      <c r="F156" s="190" t="s">
        <v>2155</v>
      </c>
      <c r="G156" s="13"/>
      <c r="H156" s="189" t="s">
        <v>1</v>
      </c>
      <c r="I156" s="191"/>
      <c r="J156" s="13"/>
      <c r="K156" s="13"/>
      <c r="L156" s="187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195</v>
      </c>
      <c r="AU156" s="189" t="s">
        <v>82</v>
      </c>
      <c r="AV156" s="13" t="s">
        <v>80</v>
      </c>
      <c r="AW156" s="13" t="s">
        <v>30</v>
      </c>
      <c r="AX156" s="13" t="s">
        <v>73</v>
      </c>
      <c r="AY156" s="189" t="s">
        <v>189</v>
      </c>
    </row>
    <row r="157" s="14" customFormat="1">
      <c r="A157" s="14"/>
      <c r="B157" s="195"/>
      <c r="C157" s="14"/>
      <c r="D157" s="188" t="s">
        <v>195</v>
      </c>
      <c r="E157" s="196" t="s">
        <v>1</v>
      </c>
      <c r="F157" s="197" t="s">
        <v>236</v>
      </c>
      <c r="G157" s="14"/>
      <c r="H157" s="198">
        <v>9</v>
      </c>
      <c r="I157" s="199"/>
      <c r="J157" s="14"/>
      <c r="K157" s="14"/>
      <c r="L157" s="195"/>
      <c r="M157" s="200"/>
      <c r="N157" s="201"/>
      <c r="O157" s="201"/>
      <c r="P157" s="201"/>
      <c r="Q157" s="201"/>
      <c r="R157" s="201"/>
      <c r="S157" s="201"/>
      <c r="T157" s="20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6" t="s">
        <v>195</v>
      </c>
      <c r="AU157" s="196" t="s">
        <v>82</v>
      </c>
      <c r="AV157" s="14" t="s">
        <v>82</v>
      </c>
      <c r="AW157" s="14" t="s">
        <v>30</v>
      </c>
      <c r="AX157" s="14" t="s">
        <v>73</v>
      </c>
      <c r="AY157" s="196" t="s">
        <v>189</v>
      </c>
    </row>
    <row r="158" s="14" customFormat="1">
      <c r="A158" s="14"/>
      <c r="B158" s="195"/>
      <c r="C158" s="14"/>
      <c r="D158" s="188" t="s">
        <v>195</v>
      </c>
      <c r="E158" s="196" t="s">
        <v>1</v>
      </c>
      <c r="F158" s="197" t="s">
        <v>2156</v>
      </c>
      <c r="G158" s="14"/>
      <c r="H158" s="198">
        <v>1.3999999999999999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195</v>
      </c>
      <c r="AU158" s="196" t="s">
        <v>82</v>
      </c>
      <c r="AV158" s="14" t="s">
        <v>82</v>
      </c>
      <c r="AW158" s="14" t="s">
        <v>30</v>
      </c>
      <c r="AX158" s="14" t="s">
        <v>73</v>
      </c>
      <c r="AY158" s="196" t="s">
        <v>189</v>
      </c>
    </row>
    <row r="159" s="14" customFormat="1">
      <c r="A159" s="14"/>
      <c r="B159" s="195"/>
      <c r="C159" s="14"/>
      <c r="D159" s="188" t="s">
        <v>195</v>
      </c>
      <c r="E159" s="196" t="s">
        <v>1</v>
      </c>
      <c r="F159" s="197" t="s">
        <v>2157</v>
      </c>
      <c r="G159" s="14"/>
      <c r="H159" s="198">
        <v>8.0999999999999996</v>
      </c>
      <c r="I159" s="199"/>
      <c r="J159" s="14"/>
      <c r="K159" s="14"/>
      <c r="L159" s="195"/>
      <c r="M159" s="200"/>
      <c r="N159" s="201"/>
      <c r="O159" s="201"/>
      <c r="P159" s="201"/>
      <c r="Q159" s="201"/>
      <c r="R159" s="201"/>
      <c r="S159" s="201"/>
      <c r="T159" s="20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6" t="s">
        <v>195</v>
      </c>
      <c r="AU159" s="196" t="s">
        <v>82</v>
      </c>
      <c r="AV159" s="14" t="s">
        <v>82</v>
      </c>
      <c r="AW159" s="14" t="s">
        <v>30</v>
      </c>
      <c r="AX159" s="14" t="s">
        <v>73</v>
      </c>
      <c r="AY159" s="196" t="s">
        <v>189</v>
      </c>
    </row>
    <row r="160" s="15" customFormat="1">
      <c r="A160" s="15"/>
      <c r="B160" s="203"/>
      <c r="C160" s="15"/>
      <c r="D160" s="188" t="s">
        <v>195</v>
      </c>
      <c r="E160" s="204" t="s">
        <v>1</v>
      </c>
      <c r="F160" s="205" t="s">
        <v>200</v>
      </c>
      <c r="G160" s="15"/>
      <c r="H160" s="206">
        <v>18.5</v>
      </c>
      <c r="I160" s="207"/>
      <c r="J160" s="15"/>
      <c r="K160" s="15"/>
      <c r="L160" s="203"/>
      <c r="M160" s="208"/>
      <c r="N160" s="209"/>
      <c r="O160" s="209"/>
      <c r="P160" s="209"/>
      <c r="Q160" s="209"/>
      <c r="R160" s="209"/>
      <c r="S160" s="209"/>
      <c r="T160" s="21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4" t="s">
        <v>195</v>
      </c>
      <c r="AU160" s="204" t="s">
        <v>82</v>
      </c>
      <c r="AV160" s="15" t="s">
        <v>104</v>
      </c>
      <c r="AW160" s="15" t="s">
        <v>30</v>
      </c>
      <c r="AX160" s="15" t="s">
        <v>80</v>
      </c>
      <c r="AY160" s="204" t="s">
        <v>189</v>
      </c>
    </row>
    <row r="161" s="2" customFormat="1" ht="16.5" customHeight="1">
      <c r="A161" s="38"/>
      <c r="B161" s="172"/>
      <c r="C161" s="173" t="s">
        <v>116</v>
      </c>
      <c r="D161" s="173" t="s">
        <v>191</v>
      </c>
      <c r="E161" s="174" t="s">
        <v>2158</v>
      </c>
      <c r="F161" s="175" t="s">
        <v>2159</v>
      </c>
      <c r="G161" s="176" t="s">
        <v>228</v>
      </c>
      <c r="H161" s="177">
        <v>5.5</v>
      </c>
      <c r="I161" s="178"/>
      <c r="J161" s="179">
        <f>ROUND(I161*H161,2)</f>
        <v>0</v>
      </c>
      <c r="K161" s="180"/>
      <c r="L161" s="39"/>
      <c r="M161" s="181" t="s">
        <v>1</v>
      </c>
      <c r="N161" s="182" t="s">
        <v>38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233</v>
      </c>
      <c r="AT161" s="185" t="s">
        <v>191</v>
      </c>
      <c r="AU161" s="185" t="s">
        <v>82</v>
      </c>
      <c r="AY161" s="19" t="s">
        <v>189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80</v>
      </c>
      <c r="BK161" s="186">
        <f>ROUND(I161*H161,2)</f>
        <v>0</v>
      </c>
      <c r="BL161" s="19" t="s">
        <v>233</v>
      </c>
      <c r="BM161" s="185" t="s">
        <v>233</v>
      </c>
    </row>
    <row r="162" s="14" customFormat="1">
      <c r="A162" s="14"/>
      <c r="B162" s="195"/>
      <c r="C162" s="14"/>
      <c r="D162" s="188" t="s">
        <v>195</v>
      </c>
      <c r="E162" s="196" t="s">
        <v>1</v>
      </c>
      <c r="F162" s="197" t="s">
        <v>2160</v>
      </c>
      <c r="G162" s="14"/>
      <c r="H162" s="198">
        <v>5.5</v>
      </c>
      <c r="I162" s="199"/>
      <c r="J162" s="14"/>
      <c r="K162" s="14"/>
      <c r="L162" s="195"/>
      <c r="M162" s="200"/>
      <c r="N162" s="201"/>
      <c r="O162" s="201"/>
      <c r="P162" s="201"/>
      <c r="Q162" s="201"/>
      <c r="R162" s="201"/>
      <c r="S162" s="201"/>
      <c r="T162" s="20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6" t="s">
        <v>195</v>
      </c>
      <c r="AU162" s="196" t="s">
        <v>82</v>
      </c>
      <c r="AV162" s="14" t="s">
        <v>82</v>
      </c>
      <c r="AW162" s="14" t="s">
        <v>30</v>
      </c>
      <c r="AX162" s="14" t="s">
        <v>73</v>
      </c>
      <c r="AY162" s="196" t="s">
        <v>189</v>
      </c>
    </row>
    <row r="163" s="15" customFormat="1">
      <c r="A163" s="15"/>
      <c r="B163" s="203"/>
      <c r="C163" s="15"/>
      <c r="D163" s="188" t="s">
        <v>195</v>
      </c>
      <c r="E163" s="204" t="s">
        <v>1</v>
      </c>
      <c r="F163" s="205" t="s">
        <v>200</v>
      </c>
      <c r="G163" s="15"/>
      <c r="H163" s="206">
        <v>5.5</v>
      </c>
      <c r="I163" s="207"/>
      <c r="J163" s="15"/>
      <c r="K163" s="15"/>
      <c r="L163" s="203"/>
      <c r="M163" s="208"/>
      <c r="N163" s="209"/>
      <c r="O163" s="209"/>
      <c r="P163" s="209"/>
      <c r="Q163" s="209"/>
      <c r="R163" s="209"/>
      <c r="S163" s="209"/>
      <c r="T163" s="21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4" t="s">
        <v>195</v>
      </c>
      <c r="AU163" s="204" t="s">
        <v>82</v>
      </c>
      <c r="AV163" s="15" t="s">
        <v>104</v>
      </c>
      <c r="AW163" s="15" t="s">
        <v>30</v>
      </c>
      <c r="AX163" s="15" t="s">
        <v>80</v>
      </c>
      <c r="AY163" s="204" t="s">
        <v>189</v>
      </c>
    </row>
    <row r="164" s="2" customFormat="1" ht="16.5" customHeight="1">
      <c r="A164" s="38"/>
      <c r="B164" s="172"/>
      <c r="C164" s="173" t="s">
        <v>236</v>
      </c>
      <c r="D164" s="173" t="s">
        <v>191</v>
      </c>
      <c r="E164" s="174" t="s">
        <v>2161</v>
      </c>
      <c r="F164" s="175" t="s">
        <v>2162</v>
      </c>
      <c r="G164" s="176" t="s">
        <v>228</v>
      </c>
      <c r="H164" s="177">
        <v>80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38</v>
      </c>
      <c r="O164" s="77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233</v>
      </c>
      <c r="AT164" s="185" t="s">
        <v>191</v>
      </c>
      <c r="AU164" s="185" t="s">
        <v>82</v>
      </c>
      <c r="AY164" s="19" t="s">
        <v>189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80</v>
      </c>
      <c r="BK164" s="186">
        <f>ROUND(I164*H164,2)</f>
        <v>0</v>
      </c>
      <c r="BL164" s="19" t="s">
        <v>233</v>
      </c>
      <c r="BM164" s="185" t="s">
        <v>239</v>
      </c>
    </row>
    <row r="165" s="14" customFormat="1">
      <c r="A165" s="14"/>
      <c r="B165" s="195"/>
      <c r="C165" s="14"/>
      <c r="D165" s="188" t="s">
        <v>195</v>
      </c>
      <c r="E165" s="196" t="s">
        <v>1</v>
      </c>
      <c r="F165" s="197" t="s">
        <v>2163</v>
      </c>
      <c r="G165" s="14"/>
      <c r="H165" s="198">
        <v>80</v>
      </c>
      <c r="I165" s="199"/>
      <c r="J165" s="14"/>
      <c r="K165" s="14"/>
      <c r="L165" s="195"/>
      <c r="M165" s="200"/>
      <c r="N165" s="201"/>
      <c r="O165" s="201"/>
      <c r="P165" s="201"/>
      <c r="Q165" s="201"/>
      <c r="R165" s="201"/>
      <c r="S165" s="201"/>
      <c r="T165" s="20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6" t="s">
        <v>195</v>
      </c>
      <c r="AU165" s="196" t="s">
        <v>82</v>
      </c>
      <c r="AV165" s="14" t="s">
        <v>82</v>
      </c>
      <c r="AW165" s="14" t="s">
        <v>30</v>
      </c>
      <c r="AX165" s="14" t="s">
        <v>73</v>
      </c>
      <c r="AY165" s="196" t="s">
        <v>189</v>
      </c>
    </row>
    <row r="166" s="15" customFormat="1">
      <c r="A166" s="15"/>
      <c r="B166" s="203"/>
      <c r="C166" s="15"/>
      <c r="D166" s="188" t="s">
        <v>195</v>
      </c>
      <c r="E166" s="204" t="s">
        <v>1</v>
      </c>
      <c r="F166" s="205" t="s">
        <v>200</v>
      </c>
      <c r="G166" s="15"/>
      <c r="H166" s="206">
        <v>80</v>
      </c>
      <c r="I166" s="207"/>
      <c r="J166" s="15"/>
      <c r="K166" s="15"/>
      <c r="L166" s="203"/>
      <c r="M166" s="208"/>
      <c r="N166" s="209"/>
      <c r="O166" s="209"/>
      <c r="P166" s="209"/>
      <c r="Q166" s="209"/>
      <c r="R166" s="209"/>
      <c r="S166" s="209"/>
      <c r="T166" s="21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04" t="s">
        <v>195</v>
      </c>
      <c r="AU166" s="204" t="s">
        <v>82</v>
      </c>
      <c r="AV166" s="15" t="s">
        <v>104</v>
      </c>
      <c r="AW166" s="15" t="s">
        <v>30</v>
      </c>
      <c r="AX166" s="15" t="s">
        <v>80</v>
      </c>
      <c r="AY166" s="204" t="s">
        <v>189</v>
      </c>
    </row>
    <row r="167" s="2" customFormat="1" ht="16.5" customHeight="1">
      <c r="A167" s="38"/>
      <c r="B167" s="172"/>
      <c r="C167" s="173" t="s">
        <v>216</v>
      </c>
      <c r="D167" s="173" t="s">
        <v>191</v>
      </c>
      <c r="E167" s="174" t="s">
        <v>2164</v>
      </c>
      <c r="F167" s="175" t="s">
        <v>2165</v>
      </c>
      <c r="G167" s="176" t="s">
        <v>228</v>
      </c>
      <c r="H167" s="177">
        <v>65</v>
      </c>
      <c r="I167" s="178"/>
      <c r="J167" s="179">
        <f>ROUND(I167*H167,2)</f>
        <v>0</v>
      </c>
      <c r="K167" s="180"/>
      <c r="L167" s="39"/>
      <c r="M167" s="181" t="s">
        <v>1</v>
      </c>
      <c r="N167" s="182" t="s">
        <v>38</v>
      </c>
      <c r="O167" s="77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5" t="s">
        <v>233</v>
      </c>
      <c r="AT167" s="185" t="s">
        <v>191</v>
      </c>
      <c r="AU167" s="185" t="s">
        <v>82</v>
      </c>
      <c r="AY167" s="19" t="s">
        <v>189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9" t="s">
        <v>80</v>
      </c>
      <c r="BK167" s="186">
        <f>ROUND(I167*H167,2)</f>
        <v>0</v>
      </c>
      <c r="BL167" s="19" t="s">
        <v>233</v>
      </c>
      <c r="BM167" s="185" t="s">
        <v>248</v>
      </c>
    </row>
    <row r="168" s="2" customFormat="1" ht="16.5" customHeight="1">
      <c r="A168" s="38"/>
      <c r="B168" s="172"/>
      <c r="C168" s="173" t="s">
        <v>251</v>
      </c>
      <c r="D168" s="173" t="s">
        <v>191</v>
      </c>
      <c r="E168" s="174" t="s">
        <v>2166</v>
      </c>
      <c r="F168" s="175" t="s">
        <v>2167</v>
      </c>
      <c r="G168" s="176" t="s">
        <v>228</v>
      </c>
      <c r="H168" s="177">
        <v>92</v>
      </c>
      <c r="I168" s="178"/>
      <c r="J168" s="179">
        <f>ROUND(I168*H168,2)</f>
        <v>0</v>
      </c>
      <c r="K168" s="180"/>
      <c r="L168" s="39"/>
      <c r="M168" s="181" t="s">
        <v>1</v>
      </c>
      <c r="N168" s="182" t="s">
        <v>38</v>
      </c>
      <c r="O168" s="77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5" t="s">
        <v>233</v>
      </c>
      <c r="AT168" s="185" t="s">
        <v>191</v>
      </c>
      <c r="AU168" s="185" t="s">
        <v>82</v>
      </c>
      <c r="AY168" s="19" t="s">
        <v>189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9" t="s">
        <v>80</v>
      </c>
      <c r="BK168" s="186">
        <f>ROUND(I168*H168,2)</f>
        <v>0</v>
      </c>
      <c r="BL168" s="19" t="s">
        <v>233</v>
      </c>
      <c r="BM168" s="185" t="s">
        <v>254</v>
      </c>
    </row>
    <row r="169" s="14" customFormat="1">
      <c r="A169" s="14"/>
      <c r="B169" s="195"/>
      <c r="C169" s="14"/>
      <c r="D169" s="188" t="s">
        <v>195</v>
      </c>
      <c r="E169" s="196" t="s">
        <v>1</v>
      </c>
      <c r="F169" s="197" t="s">
        <v>2168</v>
      </c>
      <c r="G169" s="14"/>
      <c r="H169" s="198">
        <v>92</v>
      </c>
      <c r="I169" s="199"/>
      <c r="J169" s="14"/>
      <c r="K169" s="14"/>
      <c r="L169" s="195"/>
      <c r="M169" s="200"/>
      <c r="N169" s="201"/>
      <c r="O169" s="201"/>
      <c r="P169" s="201"/>
      <c r="Q169" s="201"/>
      <c r="R169" s="201"/>
      <c r="S169" s="201"/>
      <c r="T169" s="20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6" t="s">
        <v>195</v>
      </c>
      <c r="AU169" s="196" t="s">
        <v>82</v>
      </c>
      <c r="AV169" s="14" t="s">
        <v>82</v>
      </c>
      <c r="AW169" s="14" t="s">
        <v>30</v>
      </c>
      <c r="AX169" s="14" t="s">
        <v>73</v>
      </c>
      <c r="AY169" s="196" t="s">
        <v>189</v>
      </c>
    </row>
    <row r="170" s="15" customFormat="1">
      <c r="A170" s="15"/>
      <c r="B170" s="203"/>
      <c r="C170" s="15"/>
      <c r="D170" s="188" t="s">
        <v>195</v>
      </c>
      <c r="E170" s="204" t="s">
        <v>1</v>
      </c>
      <c r="F170" s="205" t="s">
        <v>200</v>
      </c>
      <c r="G170" s="15"/>
      <c r="H170" s="206">
        <v>92</v>
      </c>
      <c r="I170" s="207"/>
      <c r="J170" s="15"/>
      <c r="K170" s="15"/>
      <c r="L170" s="203"/>
      <c r="M170" s="208"/>
      <c r="N170" s="209"/>
      <c r="O170" s="209"/>
      <c r="P170" s="209"/>
      <c r="Q170" s="209"/>
      <c r="R170" s="209"/>
      <c r="S170" s="209"/>
      <c r="T170" s="21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4" t="s">
        <v>195</v>
      </c>
      <c r="AU170" s="204" t="s">
        <v>82</v>
      </c>
      <c r="AV170" s="15" t="s">
        <v>104</v>
      </c>
      <c r="AW170" s="15" t="s">
        <v>30</v>
      </c>
      <c r="AX170" s="15" t="s">
        <v>80</v>
      </c>
      <c r="AY170" s="204" t="s">
        <v>189</v>
      </c>
    </row>
    <row r="171" s="2" customFormat="1" ht="16.5" customHeight="1">
      <c r="A171" s="38"/>
      <c r="B171" s="172"/>
      <c r="C171" s="173" t="s">
        <v>8</v>
      </c>
      <c r="D171" s="173" t="s">
        <v>191</v>
      </c>
      <c r="E171" s="174" t="s">
        <v>2169</v>
      </c>
      <c r="F171" s="175" t="s">
        <v>2170</v>
      </c>
      <c r="G171" s="176" t="s">
        <v>228</v>
      </c>
      <c r="H171" s="177">
        <v>2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233</v>
      </c>
      <c r="AT171" s="185" t="s">
        <v>191</v>
      </c>
      <c r="AU171" s="185" t="s">
        <v>82</v>
      </c>
      <c r="AY171" s="19" t="s">
        <v>189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233</v>
      </c>
      <c r="BM171" s="185" t="s">
        <v>257</v>
      </c>
    </row>
    <row r="172" s="2" customFormat="1" ht="16.5" customHeight="1">
      <c r="A172" s="38"/>
      <c r="B172" s="172"/>
      <c r="C172" s="173" t="s">
        <v>262</v>
      </c>
      <c r="D172" s="173" t="s">
        <v>191</v>
      </c>
      <c r="E172" s="174" t="s">
        <v>2171</v>
      </c>
      <c r="F172" s="175" t="s">
        <v>2172</v>
      </c>
      <c r="G172" s="176" t="s">
        <v>228</v>
      </c>
      <c r="H172" s="177">
        <v>35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233</v>
      </c>
      <c r="AT172" s="185" t="s">
        <v>191</v>
      </c>
      <c r="AU172" s="185" t="s">
        <v>82</v>
      </c>
      <c r="AY172" s="19" t="s">
        <v>189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233</v>
      </c>
      <c r="BM172" s="185" t="s">
        <v>265</v>
      </c>
    </row>
    <row r="173" s="2" customFormat="1" ht="24.15" customHeight="1">
      <c r="A173" s="38"/>
      <c r="B173" s="172"/>
      <c r="C173" s="219" t="s">
        <v>229</v>
      </c>
      <c r="D173" s="219" t="s">
        <v>874</v>
      </c>
      <c r="E173" s="220" t="s">
        <v>2173</v>
      </c>
      <c r="F173" s="221" t="s">
        <v>2174</v>
      </c>
      <c r="G173" s="222" t="s">
        <v>553</v>
      </c>
      <c r="H173" s="223">
        <v>17</v>
      </c>
      <c r="I173" s="224"/>
      <c r="J173" s="225">
        <f>ROUND(I173*H173,2)</f>
        <v>0</v>
      </c>
      <c r="K173" s="226"/>
      <c r="L173" s="227"/>
      <c r="M173" s="228" t="s">
        <v>1</v>
      </c>
      <c r="N173" s="229" t="s">
        <v>38</v>
      </c>
      <c r="O173" s="77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281</v>
      </c>
      <c r="AT173" s="185" t="s">
        <v>874</v>
      </c>
      <c r="AU173" s="185" t="s">
        <v>82</v>
      </c>
      <c r="AY173" s="19" t="s">
        <v>189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233</v>
      </c>
      <c r="BM173" s="185" t="s">
        <v>272</v>
      </c>
    </row>
    <row r="174" s="2" customFormat="1" ht="21.75" customHeight="1">
      <c r="A174" s="38"/>
      <c r="B174" s="172"/>
      <c r="C174" s="219" t="s">
        <v>275</v>
      </c>
      <c r="D174" s="219" t="s">
        <v>874</v>
      </c>
      <c r="E174" s="220" t="s">
        <v>2175</v>
      </c>
      <c r="F174" s="221" t="s">
        <v>2176</v>
      </c>
      <c r="G174" s="222" t="s">
        <v>553</v>
      </c>
      <c r="H174" s="223">
        <v>3</v>
      </c>
      <c r="I174" s="224"/>
      <c r="J174" s="225">
        <f>ROUND(I174*H174,2)</f>
        <v>0</v>
      </c>
      <c r="K174" s="226"/>
      <c r="L174" s="227"/>
      <c r="M174" s="228" t="s">
        <v>1</v>
      </c>
      <c r="N174" s="229" t="s">
        <v>38</v>
      </c>
      <c r="O174" s="77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5" t="s">
        <v>281</v>
      </c>
      <c r="AT174" s="185" t="s">
        <v>874</v>
      </c>
      <c r="AU174" s="185" t="s">
        <v>82</v>
      </c>
      <c r="AY174" s="19" t="s">
        <v>189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9" t="s">
        <v>80</v>
      </c>
      <c r="BK174" s="186">
        <f>ROUND(I174*H174,2)</f>
        <v>0</v>
      </c>
      <c r="BL174" s="19" t="s">
        <v>233</v>
      </c>
      <c r="BM174" s="185" t="s">
        <v>278</v>
      </c>
    </row>
    <row r="175" s="2" customFormat="1" ht="33" customHeight="1">
      <c r="A175" s="38"/>
      <c r="B175" s="172"/>
      <c r="C175" s="219" t="s">
        <v>233</v>
      </c>
      <c r="D175" s="219" t="s">
        <v>874</v>
      </c>
      <c r="E175" s="220" t="s">
        <v>2177</v>
      </c>
      <c r="F175" s="221" t="s">
        <v>2178</v>
      </c>
      <c r="G175" s="222" t="s">
        <v>553</v>
      </c>
      <c r="H175" s="223">
        <v>16</v>
      </c>
      <c r="I175" s="224"/>
      <c r="J175" s="225">
        <f>ROUND(I175*H175,2)</f>
        <v>0</v>
      </c>
      <c r="K175" s="226"/>
      <c r="L175" s="227"/>
      <c r="M175" s="228" t="s">
        <v>1</v>
      </c>
      <c r="N175" s="229" t="s">
        <v>38</v>
      </c>
      <c r="O175" s="77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5" t="s">
        <v>281</v>
      </c>
      <c r="AT175" s="185" t="s">
        <v>874</v>
      </c>
      <c r="AU175" s="185" t="s">
        <v>82</v>
      </c>
      <c r="AY175" s="19" t="s">
        <v>189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9" t="s">
        <v>80</v>
      </c>
      <c r="BK175" s="186">
        <f>ROUND(I175*H175,2)</f>
        <v>0</v>
      </c>
      <c r="BL175" s="19" t="s">
        <v>233</v>
      </c>
      <c r="BM175" s="185" t="s">
        <v>281</v>
      </c>
    </row>
    <row r="176" s="14" customFormat="1">
      <c r="A176" s="14"/>
      <c r="B176" s="195"/>
      <c r="C176" s="14"/>
      <c r="D176" s="188" t="s">
        <v>195</v>
      </c>
      <c r="E176" s="196" t="s">
        <v>1</v>
      </c>
      <c r="F176" s="197" t="s">
        <v>2179</v>
      </c>
      <c r="G176" s="14"/>
      <c r="H176" s="198">
        <v>16</v>
      </c>
      <c r="I176" s="199"/>
      <c r="J176" s="14"/>
      <c r="K176" s="14"/>
      <c r="L176" s="195"/>
      <c r="M176" s="200"/>
      <c r="N176" s="201"/>
      <c r="O176" s="201"/>
      <c r="P176" s="201"/>
      <c r="Q176" s="201"/>
      <c r="R176" s="201"/>
      <c r="S176" s="201"/>
      <c r="T176" s="20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6" t="s">
        <v>195</v>
      </c>
      <c r="AU176" s="196" t="s">
        <v>82</v>
      </c>
      <c r="AV176" s="14" t="s">
        <v>82</v>
      </c>
      <c r="AW176" s="14" t="s">
        <v>30</v>
      </c>
      <c r="AX176" s="14" t="s">
        <v>73</v>
      </c>
      <c r="AY176" s="196" t="s">
        <v>189</v>
      </c>
    </row>
    <row r="177" s="15" customFormat="1">
      <c r="A177" s="15"/>
      <c r="B177" s="203"/>
      <c r="C177" s="15"/>
      <c r="D177" s="188" t="s">
        <v>195</v>
      </c>
      <c r="E177" s="204" t="s">
        <v>1</v>
      </c>
      <c r="F177" s="205" t="s">
        <v>200</v>
      </c>
      <c r="G177" s="15"/>
      <c r="H177" s="206">
        <v>16</v>
      </c>
      <c r="I177" s="207"/>
      <c r="J177" s="15"/>
      <c r="K177" s="15"/>
      <c r="L177" s="203"/>
      <c r="M177" s="208"/>
      <c r="N177" s="209"/>
      <c r="O177" s="209"/>
      <c r="P177" s="209"/>
      <c r="Q177" s="209"/>
      <c r="R177" s="209"/>
      <c r="S177" s="209"/>
      <c r="T177" s="21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04" t="s">
        <v>195</v>
      </c>
      <c r="AU177" s="204" t="s">
        <v>82</v>
      </c>
      <c r="AV177" s="15" t="s">
        <v>104</v>
      </c>
      <c r="AW177" s="15" t="s">
        <v>30</v>
      </c>
      <c r="AX177" s="15" t="s">
        <v>80</v>
      </c>
      <c r="AY177" s="204" t="s">
        <v>189</v>
      </c>
    </row>
    <row r="178" s="2" customFormat="1" ht="24.15" customHeight="1">
      <c r="A178" s="38"/>
      <c r="B178" s="172"/>
      <c r="C178" s="173" t="s">
        <v>285</v>
      </c>
      <c r="D178" s="173" t="s">
        <v>191</v>
      </c>
      <c r="E178" s="174" t="s">
        <v>2180</v>
      </c>
      <c r="F178" s="175" t="s">
        <v>2181</v>
      </c>
      <c r="G178" s="176" t="s">
        <v>228</v>
      </c>
      <c r="H178" s="177">
        <v>43.5</v>
      </c>
      <c r="I178" s="178"/>
      <c r="J178" s="179">
        <f>ROUND(I178*H178,2)</f>
        <v>0</v>
      </c>
      <c r="K178" s="180"/>
      <c r="L178" s="39"/>
      <c r="M178" s="181" t="s">
        <v>1</v>
      </c>
      <c r="N178" s="182" t="s">
        <v>38</v>
      </c>
      <c r="O178" s="77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5" t="s">
        <v>233</v>
      </c>
      <c r="AT178" s="185" t="s">
        <v>191</v>
      </c>
      <c r="AU178" s="185" t="s">
        <v>82</v>
      </c>
      <c r="AY178" s="19" t="s">
        <v>189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9" t="s">
        <v>80</v>
      </c>
      <c r="BK178" s="186">
        <f>ROUND(I178*H178,2)</f>
        <v>0</v>
      </c>
      <c r="BL178" s="19" t="s">
        <v>233</v>
      </c>
      <c r="BM178" s="185" t="s">
        <v>288</v>
      </c>
    </row>
    <row r="179" s="2" customFormat="1" ht="37.8" customHeight="1">
      <c r="A179" s="38"/>
      <c r="B179" s="172"/>
      <c r="C179" s="173" t="s">
        <v>239</v>
      </c>
      <c r="D179" s="173" t="s">
        <v>191</v>
      </c>
      <c r="E179" s="174" t="s">
        <v>2182</v>
      </c>
      <c r="F179" s="175" t="s">
        <v>2183</v>
      </c>
      <c r="G179" s="176" t="s">
        <v>553</v>
      </c>
      <c r="H179" s="177">
        <v>1</v>
      </c>
      <c r="I179" s="178"/>
      <c r="J179" s="179">
        <f>ROUND(I179*H179,2)</f>
        <v>0</v>
      </c>
      <c r="K179" s="180"/>
      <c r="L179" s="39"/>
      <c r="M179" s="181" t="s">
        <v>1</v>
      </c>
      <c r="N179" s="182" t="s">
        <v>38</v>
      </c>
      <c r="O179" s="77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5" t="s">
        <v>233</v>
      </c>
      <c r="AT179" s="185" t="s">
        <v>191</v>
      </c>
      <c r="AU179" s="185" t="s">
        <v>82</v>
      </c>
      <c r="AY179" s="19" t="s">
        <v>189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9" t="s">
        <v>80</v>
      </c>
      <c r="BK179" s="186">
        <f>ROUND(I179*H179,2)</f>
        <v>0</v>
      </c>
      <c r="BL179" s="19" t="s">
        <v>233</v>
      </c>
      <c r="BM179" s="185" t="s">
        <v>292</v>
      </c>
    </row>
    <row r="180" s="2" customFormat="1" ht="24.15" customHeight="1">
      <c r="A180" s="38"/>
      <c r="B180" s="172"/>
      <c r="C180" s="173" t="s">
        <v>293</v>
      </c>
      <c r="D180" s="173" t="s">
        <v>191</v>
      </c>
      <c r="E180" s="174" t="s">
        <v>2184</v>
      </c>
      <c r="F180" s="175" t="s">
        <v>2185</v>
      </c>
      <c r="G180" s="176" t="s">
        <v>553</v>
      </c>
      <c r="H180" s="177">
        <v>14</v>
      </c>
      <c r="I180" s="178"/>
      <c r="J180" s="179">
        <f>ROUND(I180*H180,2)</f>
        <v>0</v>
      </c>
      <c r="K180" s="180"/>
      <c r="L180" s="39"/>
      <c r="M180" s="181" t="s">
        <v>1</v>
      </c>
      <c r="N180" s="182" t="s">
        <v>38</v>
      </c>
      <c r="O180" s="77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5" t="s">
        <v>233</v>
      </c>
      <c r="AT180" s="185" t="s">
        <v>191</v>
      </c>
      <c r="AU180" s="185" t="s">
        <v>82</v>
      </c>
      <c r="AY180" s="19" t="s">
        <v>189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9" t="s">
        <v>80</v>
      </c>
      <c r="BK180" s="186">
        <f>ROUND(I180*H180,2)</f>
        <v>0</v>
      </c>
      <c r="BL180" s="19" t="s">
        <v>233</v>
      </c>
      <c r="BM180" s="185" t="s">
        <v>296</v>
      </c>
    </row>
    <row r="181" s="2" customFormat="1" ht="24.15" customHeight="1">
      <c r="A181" s="38"/>
      <c r="B181" s="172"/>
      <c r="C181" s="219" t="s">
        <v>248</v>
      </c>
      <c r="D181" s="219" t="s">
        <v>874</v>
      </c>
      <c r="E181" s="220" t="s">
        <v>2186</v>
      </c>
      <c r="F181" s="221" t="s">
        <v>2187</v>
      </c>
      <c r="G181" s="222" t="s">
        <v>553</v>
      </c>
      <c r="H181" s="223">
        <v>14</v>
      </c>
      <c r="I181" s="224"/>
      <c r="J181" s="225">
        <f>ROUND(I181*H181,2)</f>
        <v>0</v>
      </c>
      <c r="K181" s="226"/>
      <c r="L181" s="227"/>
      <c r="M181" s="228" t="s">
        <v>1</v>
      </c>
      <c r="N181" s="229" t="s">
        <v>38</v>
      </c>
      <c r="O181" s="77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5" t="s">
        <v>281</v>
      </c>
      <c r="AT181" s="185" t="s">
        <v>874</v>
      </c>
      <c r="AU181" s="185" t="s">
        <v>82</v>
      </c>
      <c r="AY181" s="19" t="s">
        <v>189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9" t="s">
        <v>80</v>
      </c>
      <c r="BK181" s="186">
        <f>ROUND(I181*H181,2)</f>
        <v>0</v>
      </c>
      <c r="BL181" s="19" t="s">
        <v>233</v>
      </c>
      <c r="BM181" s="185" t="s">
        <v>300</v>
      </c>
    </row>
    <row r="182" s="2" customFormat="1" ht="24.15" customHeight="1">
      <c r="A182" s="38"/>
      <c r="B182" s="172"/>
      <c r="C182" s="173" t="s">
        <v>7</v>
      </c>
      <c r="D182" s="173" t="s">
        <v>191</v>
      </c>
      <c r="E182" s="174" t="s">
        <v>2188</v>
      </c>
      <c r="F182" s="175" t="s">
        <v>2189</v>
      </c>
      <c r="G182" s="176" t="s">
        <v>553</v>
      </c>
      <c r="H182" s="177">
        <v>16</v>
      </c>
      <c r="I182" s="178"/>
      <c r="J182" s="179">
        <f>ROUND(I182*H182,2)</f>
        <v>0</v>
      </c>
      <c r="K182" s="180"/>
      <c r="L182" s="39"/>
      <c r="M182" s="181" t="s">
        <v>1</v>
      </c>
      <c r="N182" s="182" t="s">
        <v>38</v>
      </c>
      <c r="O182" s="77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5" t="s">
        <v>233</v>
      </c>
      <c r="AT182" s="185" t="s">
        <v>191</v>
      </c>
      <c r="AU182" s="185" t="s">
        <v>82</v>
      </c>
      <c r="AY182" s="19" t="s">
        <v>189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9" t="s">
        <v>80</v>
      </c>
      <c r="BK182" s="186">
        <f>ROUND(I182*H182,2)</f>
        <v>0</v>
      </c>
      <c r="BL182" s="19" t="s">
        <v>233</v>
      </c>
      <c r="BM182" s="185" t="s">
        <v>303</v>
      </c>
    </row>
    <row r="183" s="14" customFormat="1">
      <c r="A183" s="14"/>
      <c r="B183" s="195"/>
      <c r="C183" s="14"/>
      <c r="D183" s="188" t="s">
        <v>195</v>
      </c>
      <c r="E183" s="196" t="s">
        <v>1</v>
      </c>
      <c r="F183" s="197" t="s">
        <v>2179</v>
      </c>
      <c r="G183" s="14"/>
      <c r="H183" s="198">
        <v>16</v>
      </c>
      <c r="I183" s="199"/>
      <c r="J183" s="14"/>
      <c r="K183" s="14"/>
      <c r="L183" s="195"/>
      <c r="M183" s="200"/>
      <c r="N183" s="201"/>
      <c r="O183" s="201"/>
      <c r="P183" s="201"/>
      <c r="Q183" s="201"/>
      <c r="R183" s="201"/>
      <c r="S183" s="201"/>
      <c r="T183" s="20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6" t="s">
        <v>195</v>
      </c>
      <c r="AU183" s="196" t="s">
        <v>82</v>
      </c>
      <c r="AV183" s="14" t="s">
        <v>82</v>
      </c>
      <c r="AW183" s="14" t="s">
        <v>30</v>
      </c>
      <c r="AX183" s="14" t="s">
        <v>73</v>
      </c>
      <c r="AY183" s="196" t="s">
        <v>189</v>
      </c>
    </row>
    <row r="184" s="15" customFormat="1">
      <c r="A184" s="15"/>
      <c r="B184" s="203"/>
      <c r="C184" s="15"/>
      <c r="D184" s="188" t="s">
        <v>195</v>
      </c>
      <c r="E184" s="204" t="s">
        <v>1</v>
      </c>
      <c r="F184" s="205" t="s">
        <v>200</v>
      </c>
      <c r="G184" s="15"/>
      <c r="H184" s="206">
        <v>16</v>
      </c>
      <c r="I184" s="207"/>
      <c r="J184" s="15"/>
      <c r="K184" s="15"/>
      <c r="L184" s="203"/>
      <c r="M184" s="208"/>
      <c r="N184" s="209"/>
      <c r="O184" s="209"/>
      <c r="P184" s="209"/>
      <c r="Q184" s="209"/>
      <c r="R184" s="209"/>
      <c r="S184" s="209"/>
      <c r="T184" s="21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4" t="s">
        <v>195</v>
      </c>
      <c r="AU184" s="204" t="s">
        <v>82</v>
      </c>
      <c r="AV184" s="15" t="s">
        <v>104</v>
      </c>
      <c r="AW184" s="15" t="s">
        <v>30</v>
      </c>
      <c r="AX184" s="15" t="s">
        <v>80</v>
      </c>
      <c r="AY184" s="204" t="s">
        <v>189</v>
      </c>
    </row>
    <row r="185" s="2" customFormat="1" ht="21.75" customHeight="1">
      <c r="A185" s="38"/>
      <c r="B185" s="172"/>
      <c r="C185" s="173" t="s">
        <v>254</v>
      </c>
      <c r="D185" s="173" t="s">
        <v>191</v>
      </c>
      <c r="E185" s="174" t="s">
        <v>2190</v>
      </c>
      <c r="F185" s="175" t="s">
        <v>2191</v>
      </c>
      <c r="G185" s="176" t="s">
        <v>228</v>
      </c>
      <c r="H185" s="177">
        <v>388</v>
      </c>
      <c r="I185" s="178"/>
      <c r="J185" s="179">
        <f>ROUND(I185*H185,2)</f>
        <v>0</v>
      </c>
      <c r="K185" s="180"/>
      <c r="L185" s="39"/>
      <c r="M185" s="181" t="s">
        <v>1</v>
      </c>
      <c r="N185" s="182" t="s">
        <v>38</v>
      </c>
      <c r="O185" s="77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5" t="s">
        <v>233</v>
      </c>
      <c r="AT185" s="185" t="s">
        <v>191</v>
      </c>
      <c r="AU185" s="185" t="s">
        <v>82</v>
      </c>
      <c r="AY185" s="19" t="s">
        <v>189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9" t="s">
        <v>80</v>
      </c>
      <c r="BK185" s="186">
        <f>ROUND(I185*H185,2)</f>
        <v>0</v>
      </c>
      <c r="BL185" s="19" t="s">
        <v>233</v>
      </c>
      <c r="BM185" s="185" t="s">
        <v>308</v>
      </c>
    </row>
    <row r="186" s="2" customFormat="1" ht="24.15" customHeight="1">
      <c r="A186" s="38"/>
      <c r="B186" s="172"/>
      <c r="C186" s="173" t="s">
        <v>309</v>
      </c>
      <c r="D186" s="173" t="s">
        <v>191</v>
      </c>
      <c r="E186" s="174" t="s">
        <v>2192</v>
      </c>
      <c r="F186" s="175" t="s">
        <v>2193</v>
      </c>
      <c r="G186" s="176" t="s">
        <v>228</v>
      </c>
      <c r="H186" s="177">
        <v>71</v>
      </c>
      <c r="I186" s="178"/>
      <c r="J186" s="179">
        <f>ROUND(I186*H186,2)</f>
        <v>0</v>
      </c>
      <c r="K186" s="180"/>
      <c r="L186" s="39"/>
      <c r="M186" s="181" t="s">
        <v>1</v>
      </c>
      <c r="N186" s="182" t="s">
        <v>38</v>
      </c>
      <c r="O186" s="77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5" t="s">
        <v>233</v>
      </c>
      <c r="AT186" s="185" t="s">
        <v>191</v>
      </c>
      <c r="AU186" s="185" t="s">
        <v>82</v>
      </c>
      <c r="AY186" s="19" t="s">
        <v>189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9" t="s">
        <v>80</v>
      </c>
      <c r="BK186" s="186">
        <f>ROUND(I186*H186,2)</f>
        <v>0</v>
      </c>
      <c r="BL186" s="19" t="s">
        <v>233</v>
      </c>
      <c r="BM186" s="185" t="s">
        <v>313</v>
      </c>
    </row>
    <row r="187" s="2" customFormat="1" ht="24.15" customHeight="1">
      <c r="A187" s="38"/>
      <c r="B187" s="172"/>
      <c r="C187" s="173" t="s">
        <v>257</v>
      </c>
      <c r="D187" s="173" t="s">
        <v>191</v>
      </c>
      <c r="E187" s="174" t="s">
        <v>2194</v>
      </c>
      <c r="F187" s="175" t="s">
        <v>2195</v>
      </c>
      <c r="G187" s="176" t="s">
        <v>212</v>
      </c>
      <c r="H187" s="177">
        <v>1.2529999999999999</v>
      </c>
      <c r="I187" s="178"/>
      <c r="J187" s="179">
        <f>ROUND(I187*H187,2)</f>
        <v>0</v>
      </c>
      <c r="K187" s="180"/>
      <c r="L187" s="39"/>
      <c r="M187" s="181" t="s">
        <v>1</v>
      </c>
      <c r="N187" s="182" t="s">
        <v>38</v>
      </c>
      <c r="O187" s="77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5" t="s">
        <v>233</v>
      </c>
      <c r="AT187" s="185" t="s">
        <v>191</v>
      </c>
      <c r="AU187" s="185" t="s">
        <v>82</v>
      </c>
      <c r="AY187" s="19" t="s">
        <v>189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9" t="s">
        <v>80</v>
      </c>
      <c r="BK187" s="186">
        <f>ROUND(I187*H187,2)</f>
        <v>0</v>
      </c>
      <c r="BL187" s="19" t="s">
        <v>233</v>
      </c>
      <c r="BM187" s="185" t="s">
        <v>316</v>
      </c>
    </row>
    <row r="188" s="12" customFormat="1" ht="22.8" customHeight="1">
      <c r="A188" s="12"/>
      <c r="B188" s="159"/>
      <c r="C188" s="12"/>
      <c r="D188" s="160" t="s">
        <v>72</v>
      </c>
      <c r="E188" s="170" t="s">
        <v>1814</v>
      </c>
      <c r="F188" s="170" t="s">
        <v>2196</v>
      </c>
      <c r="G188" s="12"/>
      <c r="H188" s="12"/>
      <c r="I188" s="162"/>
      <c r="J188" s="171">
        <f>BK188</f>
        <v>0</v>
      </c>
      <c r="K188" s="12"/>
      <c r="L188" s="159"/>
      <c r="M188" s="164"/>
      <c r="N188" s="165"/>
      <c r="O188" s="165"/>
      <c r="P188" s="166">
        <f>SUM(P189:P254)</f>
        <v>0</v>
      </c>
      <c r="Q188" s="165"/>
      <c r="R188" s="166">
        <f>SUM(R189:R254)</f>
        <v>0</v>
      </c>
      <c r="S188" s="165"/>
      <c r="T188" s="167">
        <f>SUM(T189:T254)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0" t="s">
        <v>82</v>
      </c>
      <c r="AT188" s="168" t="s">
        <v>72</v>
      </c>
      <c r="AU188" s="168" t="s">
        <v>80</v>
      </c>
      <c r="AY188" s="160" t="s">
        <v>189</v>
      </c>
      <c r="BK188" s="169">
        <f>SUM(BK189:BK254)</f>
        <v>0</v>
      </c>
    </row>
    <row r="189" s="2" customFormat="1" ht="24.15" customHeight="1">
      <c r="A189" s="38"/>
      <c r="B189" s="172"/>
      <c r="C189" s="173" t="s">
        <v>318</v>
      </c>
      <c r="D189" s="173" t="s">
        <v>191</v>
      </c>
      <c r="E189" s="174" t="s">
        <v>2197</v>
      </c>
      <c r="F189" s="175" t="s">
        <v>2198</v>
      </c>
      <c r="G189" s="176" t="s">
        <v>228</v>
      </c>
      <c r="H189" s="177">
        <v>4</v>
      </c>
      <c r="I189" s="178"/>
      <c r="J189" s="179">
        <f>ROUND(I189*H189,2)</f>
        <v>0</v>
      </c>
      <c r="K189" s="180"/>
      <c r="L189" s="39"/>
      <c r="M189" s="181" t="s">
        <v>1</v>
      </c>
      <c r="N189" s="182" t="s">
        <v>38</v>
      </c>
      <c r="O189" s="77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5" t="s">
        <v>233</v>
      </c>
      <c r="AT189" s="185" t="s">
        <v>191</v>
      </c>
      <c r="AU189" s="185" t="s">
        <v>82</v>
      </c>
      <c r="AY189" s="19" t="s">
        <v>189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9" t="s">
        <v>80</v>
      </c>
      <c r="BK189" s="186">
        <f>ROUND(I189*H189,2)</f>
        <v>0</v>
      </c>
      <c r="BL189" s="19" t="s">
        <v>233</v>
      </c>
      <c r="BM189" s="185" t="s">
        <v>321</v>
      </c>
    </row>
    <row r="190" s="2" customFormat="1" ht="24.15" customHeight="1">
      <c r="A190" s="38"/>
      <c r="B190" s="172"/>
      <c r="C190" s="173" t="s">
        <v>265</v>
      </c>
      <c r="D190" s="173" t="s">
        <v>191</v>
      </c>
      <c r="E190" s="174" t="s">
        <v>2199</v>
      </c>
      <c r="F190" s="175" t="s">
        <v>2200</v>
      </c>
      <c r="G190" s="176" t="s">
        <v>228</v>
      </c>
      <c r="H190" s="177">
        <v>30</v>
      </c>
      <c r="I190" s="178"/>
      <c r="J190" s="179">
        <f>ROUND(I190*H190,2)</f>
        <v>0</v>
      </c>
      <c r="K190" s="180"/>
      <c r="L190" s="39"/>
      <c r="M190" s="181" t="s">
        <v>1</v>
      </c>
      <c r="N190" s="182" t="s">
        <v>38</v>
      </c>
      <c r="O190" s="77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5" t="s">
        <v>233</v>
      </c>
      <c r="AT190" s="185" t="s">
        <v>191</v>
      </c>
      <c r="AU190" s="185" t="s">
        <v>82</v>
      </c>
      <c r="AY190" s="19" t="s">
        <v>189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9" t="s">
        <v>80</v>
      </c>
      <c r="BK190" s="186">
        <f>ROUND(I190*H190,2)</f>
        <v>0</v>
      </c>
      <c r="BL190" s="19" t="s">
        <v>233</v>
      </c>
      <c r="BM190" s="185" t="s">
        <v>326</v>
      </c>
    </row>
    <row r="191" s="2" customFormat="1" ht="24.15" customHeight="1">
      <c r="A191" s="38"/>
      <c r="B191" s="172"/>
      <c r="C191" s="173" t="s">
        <v>333</v>
      </c>
      <c r="D191" s="173" t="s">
        <v>191</v>
      </c>
      <c r="E191" s="174" t="s">
        <v>2201</v>
      </c>
      <c r="F191" s="175" t="s">
        <v>2202</v>
      </c>
      <c r="G191" s="176" t="s">
        <v>228</v>
      </c>
      <c r="H191" s="177">
        <v>188</v>
      </c>
      <c r="I191" s="178"/>
      <c r="J191" s="179">
        <f>ROUND(I191*H191,2)</f>
        <v>0</v>
      </c>
      <c r="K191" s="180"/>
      <c r="L191" s="39"/>
      <c r="M191" s="181" t="s">
        <v>1</v>
      </c>
      <c r="N191" s="182" t="s">
        <v>38</v>
      </c>
      <c r="O191" s="77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5" t="s">
        <v>233</v>
      </c>
      <c r="AT191" s="185" t="s">
        <v>191</v>
      </c>
      <c r="AU191" s="185" t="s">
        <v>82</v>
      </c>
      <c r="AY191" s="19" t="s">
        <v>189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9" t="s">
        <v>80</v>
      </c>
      <c r="BK191" s="186">
        <f>ROUND(I191*H191,2)</f>
        <v>0</v>
      </c>
      <c r="BL191" s="19" t="s">
        <v>233</v>
      </c>
      <c r="BM191" s="185" t="s">
        <v>336</v>
      </c>
    </row>
    <row r="192" s="14" customFormat="1">
      <c r="A192" s="14"/>
      <c r="B192" s="195"/>
      <c r="C192" s="14"/>
      <c r="D192" s="188" t="s">
        <v>195</v>
      </c>
      <c r="E192" s="196" t="s">
        <v>1</v>
      </c>
      <c r="F192" s="197" t="s">
        <v>2203</v>
      </c>
      <c r="G192" s="14"/>
      <c r="H192" s="198">
        <v>188</v>
      </c>
      <c r="I192" s="199"/>
      <c r="J192" s="14"/>
      <c r="K192" s="14"/>
      <c r="L192" s="195"/>
      <c r="M192" s="200"/>
      <c r="N192" s="201"/>
      <c r="O192" s="201"/>
      <c r="P192" s="201"/>
      <c r="Q192" s="201"/>
      <c r="R192" s="201"/>
      <c r="S192" s="201"/>
      <c r="T192" s="20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6" t="s">
        <v>195</v>
      </c>
      <c r="AU192" s="196" t="s">
        <v>82</v>
      </c>
      <c r="AV192" s="14" t="s">
        <v>82</v>
      </c>
      <c r="AW192" s="14" t="s">
        <v>30</v>
      </c>
      <c r="AX192" s="14" t="s">
        <v>73</v>
      </c>
      <c r="AY192" s="196" t="s">
        <v>189</v>
      </c>
    </row>
    <row r="193" s="15" customFormat="1">
      <c r="A193" s="15"/>
      <c r="B193" s="203"/>
      <c r="C193" s="15"/>
      <c r="D193" s="188" t="s">
        <v>195</v>
      </c>
      <c r="E193" s="204" t="s">
        <v>1</v>
      </c>
      <c r="F193" s="205" t="s">
        <v>200</v>
      </c>
      <c r="G193" s="15"/>
      <c r="H193" s="206">
        <v>188</v>
      </c>
      <c r="I193" s="207"/>
      <c r="J193" s="15"/>
      <c r="K193" s="15"/>
      <c r="L193" s="203"/>
      <c r="M193" s="208"/>
      <c r="N193" s="209"/>
      <c r="O193" s="209"/>
      <c r="P193" s="209"/>
      <c r="Q193" s="209"/>
      <c r="R193" s="209"/>
      <c r="S193" s="209"/>
      <c r="T193" s="21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04" t="s">
        <v>195</v>
      </c>
      <c r="AU193" s="204" t="s">
        <v>82</v>
      </c>
      <c r="AV193" s="15" t="s">
        <v>104</v>
      </c>
      <c r="AW193" s="15" t="s">
        <v>30</v>
      </c>
      <c r="AX193" s="15" t="s">
        <v>80</v>
      </c>
      <c r="AY193" s="204" t="s">
        <v>189</v>
      </c>
    </row>
    <row r="194" s="2" customFormat="1" ht="24.15" customHeight="1">
      <c r="A194" s="38"/>
      <c r="B194" s="172"/>
      <c r="C194" s="173" t="s">
        <v>272</v>
      </c>
      <c r="D194" s="173" t="s">
        <v>191</v>
      </c>
      <c r="E194" s="174" t="s">
        <v>2204</v>
      </c>
      <c r="F194" s="175" t="s">
        <v>2205</v>
      </c>
      <c r="G194" s="176" t="s">
        <v>228</v>
      </c>
      <c r="H194" s="177">
        <v>220</v>
      </c>
      <c r="I194" s="178"/>
      <c r="J194" s="179">
        <f>ROUND(I194*H194,2)</f>
        <v>0</v>
      </c>
      <c r="K194" s="180"/>
      <c r="L194" s="39"/>
      <c r="M194" s="181" t="s">
        <v>1</v>
      </c>
      <c r="N194" s="182" t="s">
        <v>38</v>
      </c>
      <c r="O194" s="77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5" t="s">
        <v>233</v>
      </c>
      <c r="AT194" s="185" t="s">
        <v>191</v>
      </c>
      <c r="AU194" s="185" t="s">
        <v>82</v>
      </c>
      <c r="AY194" s="19" t="s">
        <v>189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9" t="s">
        <v>80</v>
      </c>
      <c r="BK194" s="186">
        <f>ROUND(I194*H194,2)</f>
        <v>0</v>
      </c>
      <c r="BL194" s="19" t="s">
        <v>233</v>
      </c>
      <c r="BM194" s="185" t="s">
        <v>345</v>
      </c>
    </row>
    <row r="195" s="14" customFormat="1">
      <c r="A195" s="14"/>
      <c r="B195" s="195"/>
      <c r="C195" s="14"/>
      <c r="D195" s="188" t="s">
        <v>195</v>
      </c>
      <c r="E195" s="196" t="s">
        <v>1</v>
      </c>
      <c r="F195" s="197" t="s">
        <v>2206</v>
      </c>
      <c r="G195" s="14"/>
      <c r="H195" s="198">
        <v>220</v>
      </c>
      <c r="I195" s="199"/>
      <c r="J195" s="14"/>
      <c r="K195" s="14"/>
      <c r="L195" s="195"/>
      <c r="M195" s="200"/>
      <c r="N195" s="201"/>
      <c r="O195" s="201"/>
      <c r="P195" s="201"/>
      <c r="Q195" s="201"/>
      <c r="R195" s="201"/>
      <c r="S195" s="201"/>
      <c r="T195" s="20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6" t="s">
        <v>195</v>
      </c>
      <c r="AU195" s="196" t="s">
        <v>82</v>
      </c>
      <c r="AV195" s="14" t="s">
        <v>82</v>
      </c>
      <c r="AW195" s="14" t="s">
        <v>30</v>
      </c>
      <c r="AX195" s="14" t="s">
        <v>73</v>
      </c>
      <c r="AY195" s="196" t="s">
        <v>189</v>
      </c>
    </row>
    <row r="196" s="15" customFormat="1">
      <c r="A196" s="15"/>
      <c r="B196" s="203"/>
      <c r="C196" s="15"/>
      <c r="D196" s="188" t="s">
        <v>195</v>
      </c>
      <c r="E196" s="204" t="s">
        <v>1</v>
      </c>
      <c r="F196" s="205" t="s">
        <v>200</v>
      </c>
      <c r="G196" s="15"/>
      <c r="H196" s="206">
        <v>220</v>
      </c>
      <c r="I196" s="207"/>
      <c r="J196" s="15"/>
      <c r="K196" s="15"/>
      <c r="L196" s="203"/>
      <c r="M196" s="208"/>
      <c r="N196" s="209"/>
      <c r="O196" s="209"/>
      <c r="P196" s="209"/>
      <c r="Q196" s="209"/>
      <c r="R196" s="209"/>
      <c r="S196" s="209"/>
      <c r="T196" s="21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4" t="s">
        <v>195</v>
      </c>
      <c r="AU196" s="204" t="s">
        <v>82</v>
      </c>
      <c r="AV196" s="15" t="s">
        <v>104</v>
      </c>
      <c r="AW196" s="15" t="s">
        <v>30</v>
      </c>
      <c r="AX196" s="15" t="s">
        <v>80</v>
      </c>
      <c r="AY196" s="204" t="s">
        <v>189</v>
      </c>
    </row>
    <row r="197" s="2" customFormat="1" ht="24.15" customHeight="1">
      <c r="A197" s="38"/>
      <c r="B197" s="172"/>
      <c r="C197" s="173" t="s">
        <v>347</v>
      </c>
      <c r="D197" s="173" t="s">
        <v>191</v>
      </c>
      <c r="E197" s="174" t="s">
        <v>2207</v>
      </c>
      <c r="F197" s="175" t="s">
        <v>2208</v>
      </c>
      <c r="G197" s="176" t="s">
        <v>228</v>
      </c>
      <c r="H197" s="177">
        <v>138</v>
      </c>
      <c r="I197" s="178"/>
      <c r="J197" s="179">
        <f>ROUND(I197*H197,2)</f>
        <v>0</v>
      </c>
      <c r="K197" s="180"/>
      <c r="L197" s="39"/>
      <c r="M197" s="181" t="s">
        <v>1</v>
      </c>
      <c r="N197" s="182" t="s">
        <v>38</v>
      </c>
      <c r="O197" s="77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5" t="s">
        <v>233</v>
      </c>
      <c r="AT197" s="185" t="s">
        <v>191</v>
      </c>
      <c r="AU197" s="185" t="s">
        <v>82</v>
      </c>
      <c r="AY197" s="19" t="s">
        <v>189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9" t="s">
        <v>80</v>
      </c>
      <c r="BK197" s="186">
        <f>ROUND(I197*H197,2)</f>
        <v>0</v>
      </c>
      <c r="BL197" s="19" t="s">
        <v>233</v>
      </c>
      <c r="BM197" s="185" t="s">
        <v>350</v>
      </c>
    </row>
    <row r="198" s="14" customFormat="1">
      <c r="A198" s="14"/>
      <c r="B198" s="195"/>
      <c r="C198" s="14"/>
      <c r="D198" s="188" t="s">
        <v>195</v>
      </c>
      <c r="E198" s="196" t="s">
        <v>1</v>
      </c>
      <c r="F198" s="197" t="s">
        <v>2209</v>
      </c>
      <c r="G198" s="14"/>
      <c r="H198" s="198">
        <v>138</v>
      </c>
      <c r="I198" s="199"/>
      <c r="J198" s="14"/>
      <c r="K198" s="14"/>
      <c r="L198" s="195"/>
      <c r="M198" s="200"/>
      <c r="N198" s="201"/>
      <c r="O198" s="201"/>
      <c r="P198" s="201"/>
      <c r="Q198" s="201"/>
      <c r="R198" s="201"/>
      <c r="S198" s="201"/>
      <c r="T198" s="20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6" t="s">
        <v>195</v>
      </c>
      <c r="AU198" s="196" t="s">
        <v>82</v>
      </c>
      <c r="AV198" s="14" t="s">
        <v>82</v>
      </c>
      <c r="AW198" s="14" t="s">
        <v>30</v>
      </c>
      <c r="AX198" s="14" t="s">
        <v>73</v>
      </c>
      <c r="AY198" s="196" t="s">
        <v>189</v>
      </c>
    </row>
    <row r="199" s="15" customFormat="1">
      <c r="A199" s="15"/>
      <c r="B199" s="203"/>
      <c r="C199" s="15"/>
      <c r="D199" s="188" t="s">
        <v>195</v>
      </c>
      <c r="E199" s="204" t="s">
        <v>1</v>
      </c>
      <c r="F199" s="205" t="s">
        <v>200</v>
      </c>
      <c r="G199" s="15"/>
      <c r="H199" s="206">
        <v>138</v>
      </c>
      <c r="I199" s="207"/>
      <c r="J199" s="15"/>
      <c r="K199" s="15"/>
      <c r="L199" s="203"/>
      <c r="M199" s="208"/>
      <c r="N199" s="209"/>
      <c r="O199" s="209"/>
      <c r="P199" s="209"/>
      <c r="Q199" s="209"/>
      <c r="R199" s="209"/>
      <c r="S199" s="209"/>
      <c r="T199" s="21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04" t="s">
        <v>195</v>
      </c>
      <c r="AU199" s="204" t="s">
        <v>82</v>
      </c>
      <c r="AV199" s="15" t="s">
        <v>104</v>
      </c>
      <c r="AW199" s="15" t="s">
        <v>30</v>
      </c>
      <c r="AX199" s="15" t="s">
        <v>80</v>
      </c>
      <c r="AY199" s="204" t="s">
        <v>189</v>
      </c>
    </row>
    <row r="200" s="2" customFormat="1" ht="24.15" customHeight="1">
      <c r="A200" s="38"/>
      <c r="B200" s="172"/>
      <c r="C200" s="173" t="s">
        <v>278</v>
      </c>
      <c r="D200" s="173" t="s">
        <v>191</v>
      </c>
      <c r="E200" s="174" t="s">
        <v>2210</v>
      </c>
      <c r="F200" s="175" t="s">
        <v>2211</v>
      </c>
      <c r="G200" s="176" t="s">
        <v>228</v>
      </c>
      <c r="H200" s="177">
        <v>125</v>
      </c>
      <c r="I200" s="178"/>
      <c r="J200" s="179">
        <f>ROUND(I200*H200,2)</f>
        <v>0</v>
      </c>
      <c r="K200" s="180"/>
      <c r="L200" s="39"/>
      <c r="M200" s="181" t="s">
        <v>1</v>
      </c>
      <c r="N200" s="182" t="s">
        <v>38</v>
      </c>
      <c r="O200" s="77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5" t="s">
        <v>233</v>
      </c>
      <c r="AT200" s="185" t="s">
        <v>191</v>
      </c>
      <c r="AU200" s="185" t="s">
        <v>82</v>
      </c>
      <c r="AY200" s="19" t="s">
        <v>189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9" t="s">
        <v>80</v>
      </c>
      <c r="BK200" s="186">
        <f>ROUND(I200*H200,2)</f>
        <v>0</v>
      </c>
      <c r="BL200" s="19" t="s">
        <v>233</v>
      </c>
      <c r="BM200" s="185" t="s">
        <v>354</v>
      </c>
    </row>
    <row r="201" s="14" customFormat="1">
      <c r="A201" s="14"/>
      <c r="B201" s="195"/>
      <c r="C201" s="14"/>
      <c r="D201" s="188" t="s">
        <v>195</v>
      </c>
      <c r="E201" s="196" t="s">
        <v>1</v>
      </c>
      <c r="F201" s="197" t="s">
        <v>2212</v>
      </c>
      <c r="G201" s="14"/>
      <c r="H201" s="198">
        <v>125</v>
      </c>
      <c r="I201" s="199"/>
      <c r="J201" s="14"/>
      <c r="K201" s="14"/>
      <c r="L201" s="195"/>
      <c r="M201" s="200"/>
      <c r="N201" s="201"/>
      <c r="O201" s="201"/>
      <c r="P201" s="201"/>
      <c r="Q201" s="201"/>
      <c r="R201" s="201"/>
      <c r="S201" s="201"/>
      <c r="T201" s="20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6" t="s">
        <v>195</v>
      </c>
      <c r="AU201" s="196" t="s">
        <v>82</v>
      </c>
      <c r="AV201" s="14" t="s">
        <v>82</v>
      </c>
      <c r="AW201" s="14" t="s">
        <v>30</v>
      </c>
      <c r="AX201" s="14" t="s">
        <v>73</v>
      </c>
      <c r="AY201" s="196" t="s">
        <v>189</v>
      </c>
    </row>
    <row r="202" s="15" customFormat="1">
      <c r="A202" s="15"/>
      <c r="B202" s="203"/>
      <c r="C202" s="15"/>
      <c r="D202" s="188" t="s">
        <v>195</v>
      </c>
      <c r="E202" s="204" t="s">
        <v>1</v>
      </c>
      <c r="F202" s="205" t="s">
        <v>200</v>
      </c>
      <c r="G202" s="15"/>
      <c r="H202" s="206">
        <v>125</v>
      </c>
      <c r="I202" s="207"/>
      <c r="J202" s="15"/>
      <c r="K202" s="15"/>
      <c r="L202" s="203"/>
      <c r="M202" s="208"/>
      <c r="N202" s="209"/>
      <c r="O202" s="209"/>
      <c r="P202" s="209"/>
      <c r="Q202" s="209"/>
      <c r="R202" s="209"/>
      <c r="S202" s="209"/>
      <c r="T202" s="21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4" t="s">
        <v>195</v>
      </c>
      <c r="AU202" s="204" t="s">
        <v>82</v>
      </c>
      <c r="AV202" s="15" t="s">
        <v>104</v>
      </c>
      <c r="AW202" s="15" t="s">
        <v>30</v>
      </c>
      <c r="AX202" s="15" t="s">
        <v>80</v>
      </c>
      <c r="AY202" s="204" t="s">
        <v>189</v>
      </c>
    </row>
    <row r="203" s="2" customFormat="1" ht="24.15" customHeight="1">
      <c r="A203" s="38"/>
      <c r="B203" s="172"/>
      <c r="C203" s="173" t="s">
        <v>355</v>
      </c>
      <c r="D203" s="173" t="s">
        <v>191</v>
      </c>
      <c r="E203" s="174" t="s">
        <v>2213</v>
      </c>
      <c r="F203" s="175" t="s">
        <v>2214</v>
      </c>
      <c r="G203" s="176" t="s">
        <v>228</v>
      </c>
      <c r="H203" s="177">
        <v>12</v>
      </c>
      <c r="I203" s="178"/>
      <c r="J203" s="179">
        <f>ROUND(I203*H203,2)</f>
        <v>0</v>
      </c>
      <c r="K203" s="180"/>
      <c r="L203" s="39"/>
      <c r="M203" s="181" t="s">
        <v>1</v>
      </c>
      <c r="N203" s="182" t="s">
        <v>38</v>
      </c>
      <c r="O203" s="77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5" t="s">
        <v>233</v>
      </c>
      <c r="AT203" s="185" t="s">
        <v>191</v>
      </c>
      <c r="AU203" s="185" t="s">
        <v>82</v>
      </c>
      <c r="AY203" s="19" t="s">
        <v>189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9" t="s">
        <v>80</v>
      </c>
      <c r="BK203" s="186">
        <f>ROUND(I203*H203,2)</f>
        <v>0</v>
      </c>
      <c r="BL203" s="19" t="s">
        <v>233</v>
      </c>
      <c r="BM203" s="185" t="s">
        <v>358</v>
      </c>
    </row>
    <row r="204" s="14" customFormat="1">
      <c r="A204" s="14"/>
      <c r="B204" s="195"/>
      <c r="C204" s="14"/>
      <c r="D204" s="188" t="s">
        <v>195</v>
      </c>
      <c r="E204" s="196" t="s">
        <v>1</v>
      </c>
      <c r="F204" s="197" t="s">
        <v>2215</v>
      </c>
      <c r="G204" s="14"/>
      <c r="H204" s="198">
        <v>12</v>
      </c>
      <c r="I204" s="199"/>
      <c r="J204" s="14"/>
      <c r="K204" s="14"/>
      <c r="L204" s="195"/>
      <c r="M204" s="200"/>
      <c r="N204" s="201"/>
      <c r="O204" s="201"/>
      <c r="P204" s="201"/>
      <c r="Q204" s="201"/>
      <c r="R204" s="201"/>
      <c r="S204" s="201"/>
      <c r="T204" s="20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6" t="s">
        <v>195</v>
      </c>
      <c r="AU204" s="196" t="s">
        <v>82</v>
      </c>
      <c r="AV204" s="14" t="s">
        <v>82</v>
      </c>
      <c r="AW204" s="14" t="s">
        <v>30</v>
      </c>
      <c r="AX204" s="14" t="s">
        <v>73</v>
      </c>
      <c r="AY204" s="196" t="s">
        <v>189</v>
      </c>
    </row>
    <row r="205" s="15" customFormat="1">
      <c r="A205" s="15"/>
      <c r="B205" s="203"/>
      <c r="C205" s="15"/>
      <c r="D205" s="188" t="s">
        <v>195</v>
      </c>
      <c r="E205" s="204" t="s">
        <v>1</v>
      </c>
      <c r="F205" s="205" t="s">
        <v>200</v>
      </c>
      <c r="G205" s="15"/>
      <c r="H205" s="206">
        <v>12</v>
      </c>
      <c r="I205" s="207"/>
      <c r="J205" s="15"/>
      <c r="K205" s="15"/>
      <c r="L205" s="203"/>
      <c r="M205" s="208"/>
      <c r="N205" s="209"/>
      <c r="O205" s="209"/>
      <c r="P205" s="209"/>
      <c r="Q205" s="209"/>
      <c r="R205" s="209"/>
      <c r="S205" s="209"/>
      <c r="T205" s="21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04" t="s">
        <v>195</v>
      </c>
      <c r="AU205" s="204" t="s">
        <v>82</v>
      </c>
      <c r="AV205" s="15" t="s">
        <v>104</v>
      </c>
      <c r="AW205" s="15" t="s">
        <v>30</v>
      </c>
      <c r="AX205" s="15" t="s">
        <v>80</v>
      </c>
      <c r="AY205" s="204" t="s">
        <v>189</v>
      </c>
    </row>
    <row r="206" s="2" customFormat="1" ht="24.15" customHeight="1">
      <c r="A206" s="38"/>
      <c r="B206" s="172"/>
      <c r="C206" s="173" t="s">
        <v>281</v>
      </c>
      <c r="D206" s="173" t="s">
        <v>191</v>
      </c>
      <c r="E206" s="174" t="s">
        <v>2216</v>
      </c>
      <c r="F206" s="175" t="s">
        <v>2217</v>
      </c>
      <c r="G206" s="176" t="s">
        <v>228</v>
      </c>
      <c r="H206" s="177">
        <v>11</v>
      </c>
      <c r="I206" s="178"/>
      <c r="J206" s="179">
        <f>ROUND(I206*H206,2)</f>
        <v>0</v>
      </c>
      <c r="K206" s="180"/>
      <c r="L206" s="39"/>
      <c r="M206" s="181" t="s">
        <v>1</v>
      </c>
      <c r="N206" s="182" t="s">
        <v>38</v>
      </c>
      <c r="O206" s="77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5" t="s">
        <v>233</v>
      </c>
      <c r="AT206" s="185" t="s">
        <v>191</v>
      </c>
      <c r="AU206" s="185" t="s">
        <v>82</v>
      </c>
      <c r="AY206" s="19" t="s">
        <v>189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9" t="s">
        <v>80</v>
      </c>
      <c r="BK206" s="186">
        <f>ROUND(I206*H206,2)</f>
        <v>0</v>
      </c>
      <c r="BL206" s="19" t="s">
        <v>233</v>
      </c>
      <c r="BM206" s="185" t="s">
        <v>365</v>
      </c>
    </row>
    <row r="207" s="14" customFormat="1">
      <c r="A207" s="14"/>
      <c r="B207" s="195"/>
      <c r="C207" s="14"/>
      <c r="D207" s="188" t="s">
        <v>195</v>
      </c>
      <c r="E207" s="196" t="s">
        <v>1</v>
      </c>
      <c r="F207" s="197" t="s">
        <v>2218</v>
      </c>
      <c r="G207" s="14"/>
      <c r="H207" s="198">
        <v>11</v>
      </c>
      <c r="I207" s="199"/>
      <c r="J207" s="14"/>
      <c r="K207" s="14"/>
      <c r="L207" s="195"/>
      <c r="M207" s="200"/>
      <c r="N207" s="201"/>
      <c r="O207" s="201"/>
      <c r="P207" s="201"/>
      <c r="Q207" s="201"/>
      <c r="R207" s="201"/>
      <c r="S207" s="201"/>
      <c r="T207" s="20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6" t="s">
        <v>195</v>
      </c>
      <c r="AU207" s="196" t="s">
        <v>82</v>
      </c>
      <c r="AV207" s="14" t="s">
        <v>82</v>
      </c>
      <c r="AW207" s="14" t="s">
        <v>30</v>
      </c>
      <c r="AX207" s="14" t="s">
        <v>73</v>
      </c>
      <c r="AY207" s="196" t="s">
        <v>189</v>
      </c>
    </row>
    <row r="208" s="15" customFormat="1">
      <c r="A208" s="15"/>
      <c r="B208" s="203"/>
      <c r="C208" s="15"/>
      <c r="D208" s="188" t="s">
        <v>195</v>
      </c>
      <c r="E208" s="204" t="s">
        <v>1</v>
      </c>
      <c r="F208" s="205" t="s">
        <v>200</v>
      </c>
      <c r="G208" s="15"/>
      <c r="H208" s="206">
        <v>11</v>
      </c>
      <c r="I208" s="207"/>
      <c r="J208" s="15"/>
      <c r="K208" s="15"/>
      <c r="L208" s="203"/>
      <c r="M208" s="208"/>
      <c r="N208" s="209"/>
      <c r="O208" s="209"/>
      <c r="P208" s="209"/>
      <c r="Q208" s="209"/>
      <c r="R208" s="209"/>
      <c r="S208" s="209"/>
      <c r="T208" s="21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4" t="s">
        <v>195</v>
      </c>
      <c r="AU208" s="204" t="s">
        <v>82</v>
      </c>
      <c r="AV208" s="15" t="s">
        <v>104</v>
      </c>
      <c r="AW208" s="15" t="s">
        <v>30</v>
      </c>
      <c r="AX208" s="15" t="s">
        <v>80</v>
      </c>
      <c r="AY208" s="204" t="s">
        <v>189</v>
      </c>
    </row>
    <row r="209" s="2" customFormat="1" ht="24.15" customHeight="1">
      <c r="A209" s="38"/>
      <c r="B209" s="172"/>
      <c r="C209" s="173" t="s">
        <v>367</v>
      </c>
      <c r="D209" s="173" t="s">
        <v>191</v>
      </c>
      <c r="E209" s="174" t="s">
        <v>2219</v>
      </c>
      <c r="F209" s="175" t="s">
        <v>2220</v>
      </c>
      <c r="G209" s="176" t="s">
        <v>228</v>
      </c>
      <c r="H209" s="177">
        <v>3.6000000000000001</v>
      </c>
      <c r="I209" s="178"/>
      <c r="J209" s="179">
        <f>ROUND(I209*H209,2)</f>
        <v>0</v>
      </c>
      <c r="K209" s="180"/>
      <c r="L209" s="39"/>
      <c r="M209" s="181" t="s">
        <v>1</v>
      </c>
      <c r="N209" s="182" t="s">
        <v>38</v>
      </c>
      <c r="O209" s="77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5" t="s">
        <v>233</v>
      </c>
      <c r="AT209" s="185" t="s">
        <v>191</v>
      </c>
      <c r="AU209" s="185" t="s">
        <v>82</v>
      </c>
      <c r="AY209" s="19" t="s">
        <v>189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9" t="s">
        <v>80</v>
      </c>
      <c r="BK209" s="186">
        <f>ROUND(I209*H209,2)</f>
        <v>0</v>
      </c>
      <c r="BL209" s="19" t="s">
        <v>233</v>
      </c>
      <c r="BM209" s="185" t="s">
        <v>370</v>
      </c>
    </row>
    <row r="210" s="2" customFormat="1" ht="24.15" customHeight="1">
      <c r="A210" s="38"/>
      <c r="B210" s="172"/>
      <c r="C210" s="219" t="s">
        <v>288</v>
      </c>
      <c r="D210" s="219" t="s">
        <v>874</v>
      </c>
      <c r="E210" s="220" t="s">
        <v>2221</v>
      </c>
      <c r="F210" s="221" t="s">
        <v>2222</v>
      </c>
      <c r="G210" s="222" t="s">
        <v>228</v>
      </c>
      <c r="H210" s="223">
        <v>3.6000000000000001</v>
      </c>
      <c r="I210" s="224"/>
      <c r="J210" s="225">
        <f>ROUND(I210*H210,2)</f>
        <v>0</v>
      </c>
      <c r="K210" s="226"/>
      <c r="L210" s="227"/>
      <c r="M210" s="228" t="s">
        <v>1</v>
      </c>
      <c r="N210" s="229" t="s">
        <v>38</v>
      </c>
      <c r="O210" s="77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5" t="s">
        <v>281</v>
      </c>
      <c r="AT210" s="185" t="s">
        <v>874</v>
      </c>
      <c r="AU210" s="185" t="s">
        <v>82</v>
      </c>
      <c r="AY210" s="19" t="s">
        <v>189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9" t="s">
        <v>80</v>
      </c>
      <c r="BK210" s="186">
        <f>ROUND(I210*H210,2)</f>
        <v>0</v>
      </c>
      <c r="BL210" s="19" t="s">
        <v>233</v>
      </c>
      <c r="BM210" s="185" t="s">
        <v>373</v>
      </c>
    </row>
    <row r="211" s="2" customFormat="1" ht="24.15" customHeight="1">
      <c r="A211" s="38"/>
      <c r="B211" s="172"/>
      <c r="C211" s="173" t="s">
        <v>374</v>
      </c>
      <c r="D211" s="173" t="s">
        <v>191</v>
      </c>
      <c r="E211" s="174" t="s">
        <v>2223</v>
      </c>
      <c r="F211" s="175" t="s">
        <v>2224</v>
      </c>
      <c r="G211" s="176" t="s">
        <v>228</v>
      </c>
      <c r="H211" s="177">
        <v>3.6000000000000001</v>
      </c>
      <c r="I211" s="178"/>
      <c r="J211" s="179">
        <f>ROUND(I211*H211,2)</f>
        <v>0</v>
      </c>
      <c r="K211" s="180"/>
      <c r="L211" s="39"/>
      <c r="M211" s="181" t="s">
        <v>1</v>
      </c>
      <c r="N211" s="182" t="s">
        <v>38</v>
      </c>
      <c r="O211" s="77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5" t="s">
        <v>233</v>
      </c>
      <c r="AT211" s="185" t="s">
        <v>191</v>
      </c>
      <c r="AU211" s="185" t="s">
        <v>82</v>
      </c>
      <c r="AY211" s="19" t="s">
        <v>189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9" t="s">
        <v>80</v>
      </c>
      <c r="BK211" s="186">
        <f>ROUND(I211*H211,2)</f>
        <v>0</v>
      </c>
      <c r="BL211" s="19" t="s">
        <v>233</v>
      </c>
      <c r="BM211" s="185" t="s">
        <v>377</v>
      </c>
    </row>
    <row r="212" s="2" customFormat="1" ht="24.15" customHeight="1">
      <c r="A212" s="38"/>
      <c r="B212" s="172"/>
      <c r="C212" s="219" t="s">
        <v>292</v>
      </c>
      <c r="D212" s="219" t="s">
        <v>874</v>
      </c>
      <c r="E212" s="220" t="s">
        <v>2225</v>
      </c>
      <c r="F212" s="221" t="s">
        <v>2226</v>
      </c>
      <c r="G212" s="222" t="s">
        <v>228</v>
      </c>
      <c r="H212" s="223">
        <v>3.6000000000000001</v>
      </c>
      <c r="I212" s="224"/>
      <c r="J212" s="225">
        <f>ROUND(I212*H212,2)</f>
        <v>0</v>
      </c>
      <c r="K212" s="226"/>
      <c r="L212" s="227"/>
      <c r="M212" s="228" t="s">
        <v>1</v>
      </c>
      <c r="N212" s="229" t="s">
        <v>38</v>
      </c>
      <c r="O212" s="77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5" t="s">
        <v>281</v>
      </c>
      <c r="AT212" s="185" t="s">
        <v>874</v>
      </c>
      <c r="AU212" s="185" t="s">
        <v>82</v>
      </c>
      <c r="AY212" s="19" t="s">
        <v>189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9" t="s">
        <v>80</v>
      </c>
      <c r="BK212" s="186">
        <f>ROUND(I212*H212,2)</f>
        <v>0</v>
      </c>
      <c r="BL212" s="19" t="s">
        <v>233</v>
      </c>
      <c r="BM212" s="185" t="s">
        <v>381</v>
      </c>
    </row>
    <row r="213" s="2" customFormat="1" ht="37.8" customHeight="1">
      <c r="A213" s="38"/>
      <c r="B213" s="172"/>
      <c r="C213" s="173" t="s">
        <v>385</v>
      </c>
      <c r="D213" s="173" t="s">
        <v>191</v>
      </c>
      <c r="E213" s="174" t="s">
        <v>2227</v>
      </c>
      <c r="F213" s="175" t="s">
        <v>2228</v>
      </c>
      <c r="G213" s="176" t="s">
        <v>228</v>
      </c>
      <c r="H213" s="177">
        <v>188</v>
      </c>
      <c r="I213" s="178"/>
      <c r="J213" s="179">
        <f>ROUND(I213*H213,2)</f>
        <v>0</v>
      </c>
      <c r="K213" s="180"/>
      <c r="L213" s="39"/>
      <c r="M213" s="181" t="s">
        <v>1</v>
      </c>
      <c r="N213" s="182" t="s">
        <v>38</v>
      </c>
      <c r="O213" s="77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5" t="s">
        <v>233</v>
      </c>
      <c r="AT213" s="185" t="s">
        <v>191</v>
      </c>
      <c r="AU213" s="185" t="s">
        <v>82</v>
      </c>
      <c r="AY213" s="19" t="s">
        <v>189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9" t="s">
        <v>80</v>
      </c>
      <c r="BK213" s="186">
        <f>ROUND(I213*H213,2)</f>
        <v>0</v>
      </c>
      <c r="BL213" s="19" t="s">
        <v>233</v>
      </c>
      <c r="BM213" s="185" t="s">
        <v>388</v>
      </c>
    </row>
    <row r="214" s="2" customFormat="1" ht="37.8" customHeight="1">
      <c r="A214" s="38"/>
      <c r="B214" s="172"/>
      <c r="C214" s="173" t="s">
        <v>296</v>
      </c>
      <c r="D214" s="173" t="s">
        <v>191</v>
      </c>
      <c r="E214" s="174" t="s">
        <v>2229</v>
      </c>
      <c r="F214" s="175" t="s">
        <v>2230</v>
      </c>
      <c r="G214" s="176" t="s">
        <v>228</v>
      </c>
      <c r="H214" s="177">
        <v>483</v>
      </c>
      <c r="I214" s="178"/>
      <c r="J214" s="179">
        <f>ROUND(I214*H214,2)</f>
        <v>0</v>
      </c>
      <c r="K214" s="180"/>
      <c r="L214" s="39"/>
      <c r="M214" s="181" t="s">
        <v>1</v>
      </c>
      <c r="N214" s="182" t="s">
        <v>38</v>
      </c>
      <c r="O214" s="77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5" t="s">
        <v>233</v>
      </c>
      <c r="AT214" s="185" t="s">
        <v>191</v>
      </c>
      <c r="AU214" s="185" t="s">
        <v>82</v>
      </c>
      <c r="AY214" s="19" t="s">
        <v>189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9" t="s">
        <v>80</v>
      </c>
      <c r="BK214" s="186">
        <f>ROUND(I214*H214,2)</f>
        <v>0</v>
      </c>
      <c r="BL214" s="19" t="s">
        <v>233</v>
      </c>
      <c r="BM214" s="185" t="s">
        <v>391</v>
      </c>
    </row>
    <row r="215" s="2" customFormat="1" ht="37.8" customHeight="1">
      <c r="A215" s="38"/>
      <c r="B215" s="172"/>
      <c r="C215" s="173" t="s">
        <v>395</v>
      </c>
      <c r="D215" s="173" t="s">
        <v>191</v>
      </c>
      <c r="E215" s="174" t="s">
        <v>2231</v>
      </c>
      <c r="F215" s="175" t="s">
        <v>2232</v>
      </c>
      <c r="G215" s="176" t="s">
        <v>228</v>
      </c>
      <c r="H215" s="177">
        <v>23</v>
      </c>
      <c r="I215" s="178"/>
      <c r="J215" s="179">
        <f>ROUND(I215*H215,2)</f>
        <v>0</v>
      </c>
      <c r="K215" s="180"/>
      <c r="L215" s="39"/>
      <c r="M215" s="181" t="s">
        <v>1</v>
      </c>
      <c r="N215" s="182" t="s">
        <v>38</v>
      </c>
      <c r="O215" s="77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5" t="s">
        <v>233</v>
      </c>
      <c r="AT215" s="185" t="s">
        <v>191</v>
      </c>
      <c r="AU215" s="185" t="s">
        <v>82</v>
      </c>
      <c r="AY215" s="19" t="s">
        <v>189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9" t="s">
        <v>80</v>
      </c>
      <c r="BK215" s="186">
        <f>ROUND(I215*H215,2)</f>
        <v>0</v>
      </c>
      <c r="BL215" s="19" t="s">
        <v>233</v>
      </c>
      <c r="BM215" s="185" t="s">
        <v>398</v>
      </c>
    </row>
    <row r="216" s="2" customFormat="1" ht="16.5" customHeight="1">
      <c r="A216" s="38"/>
      <c r="B216" s="172"/>
      <c r="C216" s="173" t="s">
        <v>300</v>
      </c>
      <c r="D216" s="173" t="s">
        <v>191</v>
      </c>
      <c r="E216" s="174" t="s">
        <v>2233</v>
      </c>
      <c r="F216" s="175" t="s">
        <v>2234</v>
      </c>
      <c r="G216" s="176" t="s">
        <v>553</v>
      </c>
      <c r="H216" s="177">
        <v>95</v>
      </c>
      <c r="I216" s="178"/>
      <c r="J216" s="179">
        <f>ROUND(I216*H216,2)</f>
        <v>0</v>
      </c>
      <c r="K216" s="180"/>
      <c r="L216" s="39"/>
      <c r="M216" s="181" t="s">
        <v>1</v>
      </c>
      <c r="N216" s="182" t="s">
        <v>38</v>
      </c>
      <c r="O216" s="77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5" t="s">
        <v>233</v>
      </c>
      <c r="AT216" s="185" t="s">
        <v>191</v>
      </c>
      <c r="AU216" s="185" t="s">
        <v>82</v>
      </c>
      <c r="AY216" s="19" t="s">
        <v>189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9" t="s">
        <v>80</v>
      </c>
      <c r="BK216" s="186">
        <f>ROUND(I216*H216,2)</f>
        <v>0</v>
      </c>
      <c r="BL216" s="19" t="s">
        <v>233</v>
      </c>
      <c r="BM216" s="185" t="s">
        <v>399</v>
      </c>
    </row>
    <row r="217" s="2" customFormat="1" ht="24.15" customHeight="1">
      <c r="A217" s="38"/>
      <c r="B217" s="172"/>
      <c r="C217" s="173" t="s">
        <v>402</v>
      </c>
      <c r="D217" s="173" t="s">
        <v>191</v>
      </c>
      <c r="E217" s="174" t="s">
        <v>2235</v>
      </c>
      <c r="F217" s="175" t="s">
        <v>2236</v>
      </c>
      <c r="G217" s="176" t="s">
        <v>553</v>
      </c>
      <c r="H217" s="177">
        <v>13</v>
      </c>
      <c r="I217" s="178"/>
      <c r="J217" s="179">
        <f>ROUND(I217*H217,2)</f>
        <v>0</v>
      </c>
      <c r="K217" s="180"/>
      <c r="L217" s="39"/>
      <c r="M217" s="181" t="s">
        <v>1</v>
      </c>
      <c r="N217" s="182" t="s">
        <v>38</v>
      </c>
      <c r="O217" s="77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5" t="s">
        <v>233</v>
      </c>
      <c r="AT217" s="185" t="s">
        <v>191</v>
      </c>
      <c r="AU217" s="185" t="s">
        <v>82</v>
      </c>
      <c r="AY217" s="19" t="s">
        <v>189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9" t="s">
        <v>80</v>
      </c>
      <c r="BK217" s="186">
        <f>ROUND(I217*H217,2)</f>
        <v>0</v>
      </c>
      <c r="BL217" s="19" t="s">
        <v>233</v>
      </c>
      <c r="BM217" s="185" t="s">
        <v>403</v>
      </c>
    </row>
    <row r="218" s="14" customFormat="1">
      <c r="A218" s="14"/>
      <c r="B218" s="195"/>
      <c r="C218" s="14"/>
      <c r="D218" s="188" t="s">
        <v>195</v>
      </c>
      <c r="E218" s="196" t="s">
        <v>1</v>
      </c>
      <c r="F218" s="197" t="s">
        <v>2237</v>
      </c>
      <c r="G218" s="14"/>
      <c r="H218" s="198">
        <v>13</v>
      </c>
      <c r="I218" s="199"/>
      <c r="J218" s="14"/>
      <c r="K218" s="14"/>
      <c r="L218" s="195"/>
      <c r="M218" s="200"/>
      <c r="N218" s="201"/>
      <c r="O218" s="201"/>
      <c r="P218" s="201"/>
      <c r="Q218" s="201"/>
      <c r="R218" s="201"/>
      <c r="S218" s="201"/>
      <c r="T218" s="20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6" t="s">
        <v>195</v>
      </c>
      <c r="AU218" s="196" t="s">
        <v>82</v>
      </c>
      <c r="AV218" s="14" t="s">
        <v>82</v>
      </c>
      <c r="AW218" s="14" t="s">
        <v>30</v>
      </c>
      <c r="AX218" s="14" t="s">
        <v>73</v>
      </c>
      <c r="AY218" s="196" t="s">
        <v>189</v>
      </c>
    </row>
    <row r="219" s="15" customFormat="1">
      <c r="A219" s="15"/>
      <c r="B219" s="203"/>
      <c r="C219" s="15"/>
      <c r="D219" s="188" t="s">
        <v>195</v>
      </c>
      <c r="E219" s="204" t="s">
        <v>1</v>
      </c>
      <c r="F219" s="205" t="s">
        <v>200</v>
      </c>
      <c r="G219" s="15"/>
      <c r="H219" s="206">
        <v>13</v>
      </c>
      <c r="I219" s="207"/>
      <c r="J219" s="15"/>
      <c r="K219" s="15"/>
      <c r="L219" s="203"/>
      <c r="M219" s="208"/>
      <c r="N219" s="209"/>
      <c r="O219" s="209"/>
      <c r="P219" s="209"/>
      <c r="Q219" s="209"/>
      <c r="R219" s="209"/>
      <c r="S219" s="209"/>
      <c r="T219" s="21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04" t="s">
        <v>195</v>
      </c>
      <c r="AU219" s="204" t="s">
        <v>82</v>
      </c>
      <c r="AV219" s="15" t="s">
        <v>104</v>
      </c>
      <c r="AW219" s="15" t="s">
        <v>30</v>
      </c>
      <c r="AX219" s="15" t="s">
        <v>80</v>
      </c>
      <c r="AY219" s="204" t="s">
        <v>189</v>
      </c>
    </row>
    <row r="220" s="2" customFormat="1" ht="24.15" customHeight="1">
      <c r="A220" s="38"/>
      <c r="B220" s="172"/>
      <c r="C220" s="173" t="s">
        <v>303</v>
      </c>
      <c r="D220" s="173" t="s">
        <v>191</v>
      </c>
      <c r="E220" s="174" t="s">
        <v>2238</v>
      </c>
      <c r="F220" s="175" t="s">
        <v>2239</v>
      </c>
      <c r="G220" s="176" t="s">
        <v>553</v>
      </c>
      <c r="H220" s="177">
        <v>1</v>
      </c>
      <c r="I220" s="178"/>
      <c r="J220" s="179">
        <f>ROUND(I220*H220,2)</f>
        <v>0</v>
      </c>
      <c r="K220" s="180"/>
      <c r="L220" s="39"/>
      <c r="M220" s="181" t="s">
        <v>1</v>
      </c>
      <c r="N220" s="182" t="s">
        <v>38</v>
      </c>
      <c r="O220" s="77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5" t="s">
        <v>233</v>
      </c>
      <c r="AT220" s="185" t="s">
        <v>191</v>
      </c>
      <c r="AU220" s="185" t="s">
        <v>82</v>
      </c>
      <c r="AY220" s="19" t="s">
        <v>189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9" t="s">
        <v>80</v>
      </c>
      <c r="BK220" s="186">
        <f>ROUND(I220*H220,2)</f>
        <v>0</v>
      </c>
      <c r="BL220" s="19" t="s">
        <v>233</v>
      </c>
      <c r="BM220" s="185" t="s">
        <v>406</v>
      </c>
    </row>
    <row r="221" s="2" customFormat="1" ht="24.15" customHeight="1">
      <c r="A221" s="38"/>
      <c r="B221" s="172"/>
      <c r="C221" s="173" t="s">
        <v>408</v>
      </c>
      <c r="D221" s="173" t="s">
        <v>191</v>
      </c>
      <c r="E221" s="174" t="s">
        <v>2240</v>
      </c>
      <c r="F221" s="175" t="s">
        <v>2241</v>
      </c>
      <c r="G221" s="176" t="s">
        <v>553</v>
      </c>
      <c r="H221" s="177">
        <v>1</v>
      </c>
      <c r="I221" s="178"/>
      <c r="J221" s="179">
        <f>ROUND(I221*H221,2)</f>
        <v>0</v>
      </c>
      <c r="K221" s="180"/>
      <c r="L221" s="39"/>
      <c r="M221" s="181" t="s">
        <v>1</v>
      </c>
      <c r="N221" s="182" t="s">
        <v>38</v>
      </c>
      <c r="O221" s="77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5" t="s">
        <v>233</v>
      </c>
      <c r="AT221" s="185" t="s">
        <v>191</v>
      </c>
      <c r="AU221" s="185" t="s">
        <v>82</v>
      </c>
      <c r="AY221" s="19" t="s">
        <v>189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9" t="s">
        <v>80</v>
      </c>
      <c r="BK221" s="186">
        <f>ROUND(I221*H221,2)</f>
        <v>0</v>
      </c>
      <c r="BL221" s="19" t="s">
        <v>233</v>
      </c>
      <c r="BM221" s="185" t="s">
        <v>411</v>
      </c>
    </row>
    <row r="222" s="2" customFormat="1" ht="24.15" customHeight="1">
      <c r="A222" s="38"/>
      <c r="B222" s="172"/>
      <c r="C222" s="173" t="s">
        <v>308</v>
      </c>
      <c r="D222" s="173" t="s">
        <v>191</v>
      </c>
      <c r="E222" s="174" t="s">
        <v>2242</v>
      </c>
      <c r="F222" s="175" t="s">
        <v>2243</v>
      </c>
      <c r="G222" s="176" t="s">
        <v>553</v>
      </c>
      <c r="H222" s="177">
        <v>1</v>
      </c>
      <c r="I222" s="178"/>
      <c r="J222" s="179">
        <f>ROUND(I222*H222,2)</f>
        <v>0</v>
      </c>
      <c r="K222" s="180"/>
      <c r="L222" s="39"/>
      <c r="M222" s="181" t="s">
        <v>1</v>
      </c>
      <c r="N222" s="182" t="s">
        <v>38</v>
      </c>
      <c r="O222" s="77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5" t="s">
        <v>233</v>
      </c>
      <c r="AT222" s="185" t="s">
        <v>191</v>
      </c>
      <c r="AU222" s="185" t="s">
        <v>82</v>
      </c>
      <c r="AY222" s="19" t="s">
        <v>189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9" t="s">
        <v>80</v>
      </c>
      <c r="BK222" s="186">
        <f>ROUND(I222*H222,2)</f>
        <v>0</v>
      </c>
      <c r="BL222" s="19" t="s">
        <v>233</v>
      </c>
      <c r="BM222" s="185" t="s">
        <v>415</v>
      </c>
    </row>
    <row r="223" s="2" customFormat="1" ht="16.5" customHeight="1">
      <c r="A223" s="38"/>
      <c r="B223" s="172"/>
      <c r="C223" s="173" t="s">
        <v>418</v>
      </c>
      <c r="D223" s="173" t="s">
        <v>191</v>
      </c>
      <c r="E223" s="174" t="s">
        <v>2244</v>
      </c>
      <c r="F223" s="175" t="s">
        <v>2245</v>
      </c>
      <c r="G223" s="176" t="s">
        <v>553</v>
      </c>
      <c r="H223" s="177">
        <v>2</v>
      </c>
      <c r="I223" s="178"/>
      <c r="J223" s="179">
        <f>ROUND(I223*H223,2)</f>
        <v>0</v>
      </c>
      <c r="K223" s="180"/>
      <c r="L223" s="39"/>
      <c r="M223" s="181" t="s">
        <v>1</v>
      </c>
      <c r="N223" s="182" t="s">
        <v>38</v>
      </c>
      <c r="O223" s="77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5" t="s">
        <v>233</v>
      </c>
      <c r="AT223" s="185" t="s">
        <v>191</v>
      </c>
      <c r="AU223" s="185" t="s">
        <v>82</v>
      </c>
      <c r="AY223" s="19" t="s">
        <v>189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9" t="s">
        <v>80</v>
      </c>
      <c r="BK223" s="186">
        <f>ROUND(I223*H223,2)</f>
        <v>0</v>
      </c>
      <c r="BL223" s="19" t="s">
        <v>233</v>
      </c>
      <c r="BM223" s="185" t="s">
        <v>421</v>
      </c>
    </row>
    <row r="224" s="2" customFormat="1" ht="24.15" customHeight="1">
      <c r="A224" s="38"/>
      <c r="B224" s="172"/>
      <c r="C224" s="173" t="s">
        <v>313</v>
      </c>
      <c r="D224" s="173" t="s">
        <v>191</v>
      </c>
      <c r="E224" s="174" t="s">
        <v>2246</v>
      </c>
      <c r="F224" s="175" t="s">
        <v>2247</v>
      </c>
      <c r="G224" s="176" t="s">
        <v>553</v>
      </c>
      <c r="H224" s="177">
        <v>1</v>
      </c>
      <c r="I224" s="178"/>
      <c r="J224" s="179">
        <f>ROUND(I224*H224,2)</f>
        <v>0</v>
      </c>
      <c r="K224" s="180"/>
      <c r="L224" s="39"/>
      <c r="M224" s="181" t="s">
        <v>1</v>
      </c>
      <c r="N224" s="182" t="s">
        <v>38</v>
      </c>
      <c r="O224" s="77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5" t="s">
        <v>233</v>
      </c>
      <c r="AT224" s="185" t="s">
        <v>191</v>
      </c>
      <c r="AU224" s="185" t="s">
        <v>82</v>
      </c>
      <c r="AY224" s="19" t="s">
        <v>189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9" t="s">
        <v>80</v>
      </c>
      <c r="BK224" s="186">
        <f>ROUND(I224*H224,2)</f>
        <v>0</v>
      </c>
      <c r="BL224" s="19" t="s">
        <v>233</v>
      </c>
      <c r="BM224" s="185" t="s">
        <v>426</v>
      </c>
    </row>
    <row r="225" s="13" customFormat="1">
      <c r="A225" s="13"/>
      <c r="B225" s="187"/>
      <c r="C225" s="13"/>
      <c r="D225" s="188" t="s">
        <v>195</v>
      </c>
      <c r="E225" s="189" t="s">
        <v>1</v>
      </c>
      <c r="F225" s="190" t="s">
        <v>2248</v>
      </c>
      <c r="G225" s="13"/>
      <c r="H225" s="189" t="s">
        <v>1</v>
      </c>
      <c r="I225" s="191"/>
      <c r="J225" s="13"/>
      <c r="K225" s="13"/>
      <c r="L225" s="187"/>
      <c r="M225" s="192"/>
      <c r="N225" s="193"/>
      <c r="O225" s="193"/>
      <c r="P225" s="193"/>
      <c r="Q225" s="193"/>
      <c r="R225" s="193"/>
      <c r="S225" s="193"/>
      <c r="T225" s="19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9" t="s">
        <v>195</v>
      </c>
      <c r="AU225" s="189" t="s">
        <v>82</v>
      </c>
      <c r="AV225" s="13" t="s">
        <v>80</v>
      </c>
      <c r="AW225" s="13" t="s">
        <v>30</v>
      </c>
      <c r="AX225" s="13" t="s">
        <v>73</v>
      </c>
      <c r="AY225" s="189" t="s">
        <v>189</v>
      </c>
    </row>
    <row r="226" s="14" customFormat="1">
      <c r="A226" s="14"/>
      <c r="B226" s="195"/>
      <c r="C226" s="14"/>
      <c r="D226" s="188" t="s">
        <v>195</v>
      </c>
      <c r="E226" s="196" t="s">
        <v>1</v>
      </c>
      <c r="F226" s="197" t="s">
        <v>80</v>
      </c>
      <c r="G226" s="14"/>
      <c r="H226" s="198">
        <v>1</v>
      </c>
      <c r="I226" s="199"/>
      <c r="J226" s="14"/>
      <c r="K226" s="14"/>
      <c r="L226" s="195"/>
      <c r="M226" s="200"/>
      <c r="N226" s="201"/>
      <c r="O226" s="201"/>
      <c r="P226" s="201"/>
      <c r="Q226" s="201"/>
      <c r="R226" s="201"/>
      <c r="S226" s="201"/>
      <c r="T226" s="20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6" t="s">
        <v>195</v>
      </c>
      <c r="AU226" s="196" t="s">
        <v>82</v>
      </c>
      <c r="AV226" s="14" t="s">
        <v>82</v>
      </c>
      <c r="AW226" s="14" t="s">
        <v>30</v>
      </c>
      <c r="AX226" s="14" t="s">
        <v>73</v>
      </c>
      <c r="AY226" s="196" t="s">
        <v>189</v>
      </c>
    </row>
    <row r="227" s="15" customFormat="1">
      <c r="A227" s="15"/>
      <c r="B227" s="203"/>
      <c r="C227" s="15"/>
      <c r="D227" s="188" t="s">
        <v>195</v>
      </c>
      <c r="E227" s="204" t="s">
        <v>1</v>
      </c>
      <c r="F227" s="205" t="s">
        <v>200</v>
      </c>
      <c r="G227" s="15"/>
      <c r="H227" s="206">
        <v>1</v>
      </c>
      <c r="I227" s="207"/>
      <c r="J227" s="15"/>
      <c r="K227" s="15"/>
      <c r="L227" s="203"/>
      <c r="M227" s="208"/>
      <c r="N227" s="209"/>
      <c r="O227" s="209"/>
      <c r="P227" s="209"/>
      <c r="Q227" s="209"/>
      <c r="R227" s="209"/>
      <c r="S227" s="209"/>
      <c r="T227" s="210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04" t="s">
        <v>195</v>
      </c>
      <c r="AU227" s="204" t="s">
        <v>82</v>
      </c>
      <c r="AV227" s="15" t="s">
        <v>104</v>
      </c>
      <c r="AW227" s="15" t="s">
        <v>30</v>
      </c>
      <c r="AX227" s="15" t="s">
        <v>80</v>
      </c>
      <c r="AY227" s="204" t="s">
        <v>189</v>
      </c>
    </row>
    <row r="228" s="2" customFormat="1" ht="24.15" customHeight="1">
      <c r="A228" s="38"/>
      <c r="B228" s="172"/>
      <c r="C228" s="173" t="s">
        <v>428</v>
      </c>
      <c r="D228" s="173" t="s">
        <v>191</v>
      </c>
      <c r="E228" s="174" t="s">
        <v>2249</v>
      </c>
      <c r="F228" s="175" t="s">
        <v>2250</v>
      </c>
      <c r="G228" s="176" t="s">
        <v>553</v>
      </c>
      <c r="H228" s="177">
        <v>1</v>
      </c>
      <c r="I228" s="178"/>
      <c r="J228" s="179">
        <f>ROUND(I228*H228,2)</f>
        <v>0</v>
      </c>
      <c r="K228" s="180"/>
      <c r="L228" s="39"/>
      <c r="M228" s="181" t="s">
        <v>1</v>
      </c>
      <c r="N228" s="182" t="s">
        <v>38</v>
      </c>
      <c r="O228" s="77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5" t="s">
        <v>233</v>
      </c>
      <c r="AT228" s="185" t="s">
        <v>191</v>
      </c>
      <c r="AU228" s="185" t="s">
        <v>82</v>
      </c>
      <c r="AY228" s="19" t="s">
        <v>189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9" t="s">
        <v>80</v>
      </c>
      <c r="BK228" s="186">
        <f>ROUND(I228*H228,2)</f>
        <v>0</v>
      </c>
      <c r="BL228" s="19" t="s">
        <v>233</v>
      </c>
      <c r="BM228" s="185" t="s">
        <v>431</v>
      </c>
    </row>
    <row r="229" s="2" customFormat="1" ht="21.75" customHeight="1">
      <c r="A229" s="38"/>
      <c r="B229" s="172"/>
      <c r="C229" s="173" t="s">
        <v>316</v>
      </c>
      <c r="D229" s="173" t="s">
        <v>191</v>
      </c>
      <c r="E229" s="174" t="s">
        <v>2251</v>
      </c>
      <c r="F229" s="175" t="s">
        <v>2252</v>
      </c>
      <c r="G229" s="176" t="s">
        <v>553</v>
      </c>
      <c r="H229" s="177">
        <v>40</v>
      </c>
      <c r="I229" s="178"/>
      <c r="J229" s="179">
        <f>ROUND(I229*H229,2)</f>
        <v>0</v>
      </c>
      <c r="K229" s="180"/>
      <c r="L229" s="39"/>
      <c r="M229" s="181" t="s">
        <v>1</v>
      </c>
      <c r="N229" s="182" t="s">
        <v>38</v>
      </c>
      <c r="O229" s="77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5" t="s">
        <v>233</v>
      </c>
      <c r="AT229" s="185" t="s">
        <v>191</v>
      </c>
      <c r="AU229" s="185" t="s">
        <v>82</v>
      </c>
      <c r="AY229" s="19" t="s">
        <v>189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9" t="s">
        <v>80</v>
      </c>
      <c r="BK229" s="186">
        <f>ROUND(I229*H229,2)</f>
        <v>0</v>
      </c>
      <c r="BL229" s="19" t="s">
        <v>233</v>
      </c>
      <c r="BM229" s="185" t="s">
        <v>434</v>
      </c>
    </row>
    <row r="230" s="2" customFormat="1" ht="21.75" customHeight="1">
      <c r="A230" s="38"/>
      <c r="B230" s="172"/>
      <c r="C230" s="173" t="s">
        <v>437</v>
      </c>
      <c r="D230" s="173" t="s">
        <v>191</v>
      </c>
      <c r="E230" s="174" t="s">
        <v>2253</v>
      </c>
      <c r="F230" s="175" t="s">
        <v>2254</v>
      </c>
      <c r="G230" s="176" t="s">
        <v>553</v>
      </c>
      <c r="H230" s="177">
        <v>45</v>
      </c>
      <c r="I230" s="178"/>
      <c r="J230" s="179">
        <f>ROUND(I230*H230,2)</f>
        <v>0</v>
      </c>
      <c r="K230" s="180"/>
      <c r="L230" s="39"/>
      <c r="M230" s="181" t="s">
        <v>1</v>
      </c>
      <c r="N230" s="182" t="s">
        <v>38</v>
      </c>
      <c r="O230" s="77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5" t="s">
        <v>233</v>
      </c>
      <c r="AT230" s="185" t="s">
        <v>191</v>
      </c>
      <c r="AU230" s="185" t="s">
        <v>82</v>
      </c>
      <c r="AY230" s="19" t="s">
        <v>189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9" t="s">
        <v>80</v>
      </c>
      <c r="BK230" s="186">
        <f>ROUND(I230*H230,2)</f>
        <v>0</v>
      </c>
      <c r="BL230" s="19" t="s">
        <v>233</v>
      </c>
      <c r="BM230" s="185" t="s">
        <v>440</v>
      </c>
    </row>
    <row r="231" s="14" customFormat="1">
      <c r="A231" s="14"/>
      <c r="B231" s="195"/>
      <c r="C231" s="14"/>
      <c r="D231" s="188" t="s">
        <v>195</v>
      </c>
      <c r="E231" s="196" t="s">
        <v>1</v>
      </c>
      <c r="F231" s="197" t="s">
        <v>2255</v>
      </c>
      <c r="G231" s="14"/>
      <c r="H231" s="198">
        <v>45</v>
      </c>
      <c r="I231" s="199"/>
      <c r="J231" s="14"/>
      <c r="K231" s="14"/>
      <c r="L231" s="195"/>
      <c r="M231" s="200"/>
      <c r="N231" s="201"/>
      <c r="O231" s="201"/>
      <c r="P231" s="201"/>
      <c r="Q231" s="201"/>
      <c r="R231" s="201"/>
      <c r="S231" s="201"/>
      <c r="T231" s="20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6" t="s">
        <v>195</v>
      </c>
      <c r="AU231" s="196" t="s">
        <v>82</v>
      </c>
      <c r="AV231" s="14" t="s">
        <v>82</v>
      </c>
      <c r="AW231" s="14" t="s">
        <v>30</v>
      </c>
      <c r="AX231" s="14" t="s">
        <v>73</v>
      </c>
      <c r="AY231" s="196" t="s">
        <v>189</v>
      </c>
    </row>
    <row r="232" s="15" customFormat="1">
      <c r="A232" s="15"/>
      <c r="B232" s="203"/>
      <c r="C232" s="15"/>
      <c r="D232" s="188" t="s">
        <v>195</v>
      </c>
      <c r="E232" s="204" t="s">
        <v>1</v>
      </c>
      <c r="F232" s="205" t="s">
        <v>200</v>
      </c>
      <c r="G232" s="15"/>
      <c r="H232" s="206">
        <v>45</v>
      </c>
      <c r="I232" s="207"/>
      <c r="J232" s="15"/>
      <c r="K232" s="15"/>
      <c r="L232" s="203"/>
      <c r="M232" s="208"/>
      <c r="N232" s="209"/>
      <c r="O232" s="209"/>
      <c r="P232" s="209"/>
      <c r="Q232" s="209"/>
      <c r="R232" s="209"/>
      <c r="S232" s="209"/>
      <c r="T232" s="21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04" t="s">
        <v>195</v>
      </c>
      <c r="AU232" s="204" t="s">
        <v>82</v>
      </c>
      <c r="AV232" s="15" t="s">
        <v>104</v>
      </c>
      <c r="AW232" s="15" t="s">
        <v>30</v>
      </c>
      <c r="AX232" s="15" t="s">
        <v>80</v>
      </c>
      <c r="AY232" s="204" t="s">
        <v>189</v>
      </c>
    </row>
    <row r="233" s="2" customFormat="1" ht="21.75" customHeight="1">
      <c r="A233" s="38"/>
      <c r="B233" s="172"/>
      <c r="C233" s="173" t="s">
        <v>321</v>
      </c>
      <c r="D233" s="173" t="s">
        <v>191</v>
      </c>
      <c r="E233" s="174" t="s">
        <v>2256</v>
      </c>
      <c r="F233" s="175" t="s">
        <v>2257</v>
      </c>
      <c r="G233" s="176" t="s">
        <v>553</v>
      </c>
      <c r="H233" s="177">
        <v>5</v>
      </c>
      <c r="I233" s="178"/>
      <c r="J233" s="179">
        <f>ROUND(I233*H233,2)</f>
        <v>0</v>
      </c>
      <c r="K233" s="180"/>
      <c r="L233" s="39"/>
      <c r="M233" s="181" t="s">
        <v>1</v>
      </c>
      <c r="N233" s="182" t="s">
        <v>38</v>
      </c>
      <c r="O233" s="77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5" t="s">
        <v>233</v>
      </c>
      <c r="AT233" s="185" t="s">
        <v>191</v>
      </c>
      <c r="AU233" s="185" t="s">
        <v>82</v>
      </c>
      <c r="AY233" s="19" t="s">
        <v>189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9" t="s">
        <v>80</v>
      </c>
      <c r="BK233" s="186">
        <f>ROUND(I233*H233,2)</f>
        <v>0</v>
      </c>
      <c r="BL233" s="19" t="s">
        <v>233</v>
      </c>
      <c r="BM233" s="185" t="s">
        <v>444</v>
      </c>
    </row>
    <row r="234" s="14" customFormat="1">
      <c r="A234" s="14"/>
      <c r="B234" s="195"/>
      <c r="C234" s="14"/>
      <c r="D234" s="188" t="s">
        <v>195</v>
      </c>
      <c r="E234" s="196" t="s">
        <v>1</v>
      </c>
      <c r="F234" s="197" t="s">
        <v>2258</v>
      </c>
      <c r="G234" s="14"/>
      <c r="H234" s="198">
        <v>5</v>
      </c>
      <c r="I234" s="199"/>
      <c r="J234" s="14"/>
      <c r="K234" s="14"/>
      <c r="L234" s="195"/>
      <c r="M234" s="200"/>
      <c r="N234" s="201"/>
      <c r="O234" s="201"/>
      <c r="P234" s="201"/>
      <c r="Q234" s="201"/>
      <c r="R234" s="201"/>
      <c r="S234" s="201"/>
      <c r="T234" s="20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6" t="s">
        <v>195</v>
      </c>
      <c r="AU234" s="196" t="s">
        <v>82</v>
      </c>
      <c r="AV234" s="14" t="s">
        <v>82</v>
      </c>
      <c r="AW234" s="14" t="s">
        <v>30</v>
      </c>
      <c r="AX234" s="14" t="s">
        <v>73</v>
      </c>
      <c r="AY234" s="196" t="s">
        <v>189</v>
      </c>
    </row>
    <row r="235" s="15" customFormat="1">
      <c r="A235" s="15"/>
      <c r="B235" s="203"/>
      <c r="C235" s="15"/>
      <c r="D235" s="188" t="s">
        <v>195</v>
      </c>
      <c r="E235" s="204" t="s">
        <v>1</v>
      </c>
      <c r="F235" s="205" t="s">
        <v>200</v>
      </c>
      <c r="G235" s="15"/>
      <c r="H235" s="206">
        <v>5</v>
      </c>
      <c r="I235" s="207"/>
      <c r="J235" s="15"/>
      <c r="K235" s="15"/>
      <c r="L235" s="203"/>
      <c r="M235" s="208"/>
      <c r="N235" s="209"/>
      <c r="O235" s="209"/>
      <c r="P235" s="209"/>
      <c r="Q235" s="209"/>
      <c r="R235" s="209"/>
      <c r="S235" s="209"/>
      <c r="T235" s="21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04" t="s">
        <v>195</v>
      </c>
      <c r="AU235" s="204" t="s">
        <v>82</v>
      </c>
      <c r="AV235" s="15" t="s">
        <v>104</v>
      </c>
      <c r="AW235" s="15" t="s">
        <v>30</v>
      </c>
      <c r="AX235" s="15" t="s">
        <v>80</v>
      </c>
      <c r="AY235" s="204" t="s">
        <v>189</v>
      </c>
    </row>
    <row r="236" s="2" customFormat="1" ht="21.75" customHeight="1">
      <c r="A236" s="38"/>
      <c r="B236" s="172"/>
      <c r="C236" s="173" t="s">
        <v>470</v>
      </c>
      <c r="D236" s="173" t="s">
        <v>191</v>
      </c>
      <c r="E236" s="174" t="s">
        <v>2259</v>
      </c>
      <c r="F236" s="175" t="s">
        <v>2260</v>
      </c>
      <c r="G236" s="176" t="s">
        <v>553</v>
      </c>
      <c r="H236" s="177">
        <v>5</v>
      </c>
      <c r="I236" s="178"/>
      <c r="J236" s="179">
        <f>ROUND(I236*H236,2)</f>
        <v>0</v>
      </c>
      <c r="K236" s="180"/>
      <c r="L236" s="39"/>
      <c r="M236" s="181" t="s">
        <v>1</v>
      </c>
      <c r="N236" s="182" t="s">
        <v>38</v>
      </c>
      <c r="O236" s="77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5" t="s">
        <v>233</v>
      </c>
      <c r="AT236" s="185" t="s">
        <v>191</v>
      </c>
      <c r="AU236" s="185" t="s">
        <v>82</v>
      </c>
      <c r="AY236" s="19" t="s">
        <v>189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9" t="s">
        <v>80</v>
      </c>
      <c r="BK236" s="186">
        <f>ROUND(I236*H236,2)</f>
        <v>0</v>
      </c>
      <c r="BL236" s="19" t="s">
        <v>233</v>
      </c>
      <c r="BM236" s="185" t="s">
        <v>471</v>
      </c>
    </row>
    <row r="237" s="14" customFormat="1">
      <c r="A237" s="14"/>
      <c r="B237" s="195"/>
      <c r="C237" s="14"/>
      <c r="D237" s="188" t="s">
        <v>195</v>
      </c>
      <c r="E237" s="196" t="s">
        <v>1</v>
      </c>
      <c r="F237" s="197" t="s">
        <v>2261</v>
      </c>
      <c r="G237" s="14"/>
      <c r="H237" s="198">
        <v>5</v>
      </c>
      <c r="I237" s="199"/>
      <c r="J237" s="14"/>
      <c r="K237" s="14"/>
      <c r="L237" s="195"/>
      <c r="M237" s="200"/>
      <c r="N237" s="201"/>
      <c r="O237" s="201"/>
      <c r="P237" s="201"/>
      <c r="Q237" s="201"/>
      <c r="R237" s="201"/>
      <c r="S237" s="201"/>
      <c r="T237" s="20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6" t="s">
        <v>195</v>
      </c>
      <c r="AU237" s="196" t="s">
        <v>82</v>
      </c>
      <c r="AV237" s="14" t="s">
        <v>82</v>
      </c>
      <c r="AW237" s="14" t="s">
        <v>30</v>
      </c>
      <c r="AX237" s="14" t="s">
        <v>73</v>
      </c>
      <c r="AY237" s="196" t="s">
        <v>189</v>
      </c>
    </row>
    <row r="238" s="15" customFormat="1">
      <c r="A238" s="15"/>
      <c r="B238" s="203"/>
      <c r="C238" s="15"/>
      <c r="D238" s="188" t="s">
        <v>195</v>
      </c>
      <c r="E238" s="204" t="s">
        <v>1</v>
      </c>
      <c r="F238" s="205" t="s">
        <v>200</v>
      </c>
      <c r="G238" s="15"/>
      <c r="H238" s="206">
        <v>5</v>
      </c>
      <c r="I238" s="207"/>
      <c r="J238" s="15"/>
      <c r="K238" s="15"/>
      <c r="L238" s="203"/>
      <c r="M238" s="208"/>
      <c r="N238" s="209"/>
      <c r="O238" s="209"/>
      <c r="P238" s="209"/>
      <c r="Q238" s="209"/>
      <c r="R238" s="209"/>
      <c r="S238" s="209"/>
      <c r="T238" s="21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04" t="s">
        <v>195</v>
      </c>
      <c r="AU238" s="204" t="s">
        <v>82</v>
      </c>
      <c r="AV238" s="15" t="s">
        <v>104</v>
      </c>
      <c r="AW238" s="15" t="s">
        <v>30</v>
      </c>
      <c r="AX238" s="15" t="s">
        <v>80</v>
      </c>
      <c r="AY238" s="204" t="s">
        <v>189</v>
      </c>
    </row>
    <row r="239" s="2" customFormat="1" ht="24.15" customHeight="1">
      <c r="A239" s="38"/>
      <c r="B239" s="172"/>
      <c r="C239" s="173" t="s">
        <v>326</v>
      </c>
      <c r="D239" s="173" t="s">
        <v>191</v>
      </c>
      <c r="E239" s="174" t="s">
        <v>2262</v>
      </c>
      <c r="F239" s="175" t="s">
        <v>2263</v>
      </c>
      <c r="G239" s="176" t="s">
        <v>553</v>
      </c>
      <c r="H239" s="177">
        <v>1</v>
      </c>
      <c r="I239" s="178"/>
      <c r="J239" s="179">
        <f>ROUND(I239*H239,2)</f>
        <v>0</v>
      </c>
      <c r="K239" s="180"/>
      <c r="L239" s="39"/>
      <c r="M239" s="181" t="s">
        <v>1</v>
      </c>
      <c r="N239" s="182" t="s">
        <v>38</v>
      </c>
      <c r="O239" s="77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5" t="s">
        <v>233</v>
      </c>
      <c r="AT239" s="185" t="s">
        <v>191</v>
      </c>
      <c r="AU239" s="185" t="s">
        <v>82</v>
      </c>
      <c r="AY239" s="19" t="s">
        <v>189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9" t="s">
        <v>80</v>
      </c>
      <c r="BK239" s="186">
        <f>ROUND(I239*H239,2)</f>
        <v>0</v>
      </c>
      <c r="BL239" s="19" t="s">
        <v>233</v>
      </c>
      <c r="BM239" s="185" t="s">
        <v>480</v>
      </c>
    </row>
    <row r="240" s="2" customFormat="1" ht="24.15" customHeight="1">
      <c r="A240" s="38"/>
      <c r="B240" s="172"/>
      <c r="C240" s="173" t="s">
        <v>489</v>
      </c>
      <c r="D240" s="173" t="s">
        <v>191</v>
      </c>
      <c r="E240" s="174" t="s">
        <v>2264</v>
      </c>
      <c r="F240" s="175" t="s">
        <v>2265</v>
      </c>
      <c r="G240" s="176" t="s">
        <v>553</v>
      </c>
      <c r="H240" s="177">
        <v>2</v>
      </c>
      <c r="I240" s="178"/>
      <c r="J240" s="179">
        <f>ROUND(I240*H240,2)</f>
        <v>0</v>
      </c>
      <c r="K240" s="180"/>
      <c r="L240" s="39"/>
      <c r="M240" s="181" t="s">
        <v>1</v>
      </c>
      <c r="N240" s="182" t="s">
        <v>38</v>
      </c>
      <c r="O240" s="77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5" t="s">
        <v>233</v>
      </c>
      <c r="AT240" s="185" t="s">
        <v>191</v>
      </c>
      <c r="AU240" s="185" t="s">
        <v>82</v>
      </c>
      <c r="AY240" s="19" t="s">
        <v>189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9" t="s">
        <v>80</v>
      </c>
      <c r="BK240" s="186">
        <f>ROUND(I240*H240,2)</f>
        <v>0</v>
      </c>
      <c r="BL240" s="19" t="s">
        <v>233</v>
      </c>
      <c r="BM240" s="185" t="s">
        <v>492</v>
      </c>
    </row>
    <row r="241" s="2" customFormat="1" ht="24.15" customHeight="1">
      <c r="A241" s="38"/>
      <c r="B241" s="172"/>
      <c r="C241" s="173" t="s">
        <v>336</v>
      </c>
      <c r="D241" s="173" t="s">
        <v>191</v>
      </c>
      <c r="E241" s="174" t="s">
        <v>2266</v>
      </c>
      <c r="F241" s="175" t="s">
        <v>2267</v>
      </c>
      <c r="G241" s="176" t="s">
        <v>553</v>
      </c>
      <c r="H241" s="177">
        <v>1</v>
      </c>
      <c r="I241" s="178"/>
      <c r="J241" s="179">
        <f>ROUND(I241*H241,2)</f>
        <v>0</v>
      </c>
      <c r="K241" s="180"/>
      <c r="L241" s="39"/>
      <c r="M241" s="181" t="s">
        <v>1</v>
      </c>
      <c r="N241" s="182" t="s">
        <v>38</v>
      </c>
      <c r="O241" s="77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5" t="s">
        <v>233</v>
      </c>
      <c r="AT241" s="185" t="s">
        <v>191</v>
      </c>
      <c r="AU241" s="185" t="s">
        <v>82</v>
      </c>
      <c r="AY241" s="19" t="s">
        <v>189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9" t="s">
        <v>80</v>
      </c>
      <c r="BK241" s="186">
        <f>ROUND(I241*H241,2)</f>
        <v>0</v>
      </c>
      <c r="BL241" s="19" t="s">
        <v>233</v>
      </c>
      <c r="BM241" s="185" t="s">
        <v>495</v>
      </c>
    </row>
    <row r="242" s="2" customFormat="1" ht="24.15" customHeight="1">
      <c r="A242" s="38"/>
      <c r="B242" s="172"/>
      <c r="C242" s="173" t="s">
        <v>496</v>
      </c>
      <c r="D242" s="173" t="s">
        <v>191</v>
      </c>
      <c r="E242" s="174" t="s">
        <v>2268</v>
      </c>
      <c r="F242" s="175" t="s">
        <v>2269</v>
      </c>
      <c r="G242" s="176" t="s">
        <v>553</v>
      </c>
      <c r="H242" s="177">
        <v>4</v>
      </c>
      <c r="I242" s="178"/>
      <c r="J242" s="179">
        <f>ROUND(I242*H242,2)</f>
        <v>0</v>
      </c>
      <c r="K242" s="180"/>
      <c r="L242" s="39"/>
      <c r="M242" s="181" t="s">
        <v>1</v>
      </c>
      <c r="N242" s="182" t="s">
        <v>38</v>
      </c>
      <c r="O242" s="77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5" t="s">
        <v>233</v>
      </c>
      <c r="AT242" s="185" t="s">
        <v>191</v>
      </c>
      <c r="AU242" s="185" t="s">
        <v>82</v>
      </c>
      <c r="AY242" s="19" t="s">
        <v>189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9" t="s">
        <v>80</v>
      </c>
      <c r="BK242" s="186">
        <f>ROUND(I242*H242,2)</f>
        <v>0</v>
      </c>
      <c r="BL242" s="19" t="s">
        <v>233</v>
      </c>
      <c r="BM242" s="185" t="s">
        <v>499</v>
      </c>
    </row>
    <row r="243" s="2" customFormat="1" ht="24.15" customHeight="1">
      <c r="A243" s="38"/>
      <c r="B243" s="172"/>
      <c r="C243" s="173" t="s">
        <v>345</v>
      </c>
      <c r="D243" s="173" t="s">
        <v>191</v>
      </c>
      <c r="E243" s="174" t="s">
        <v>2270</v>
      </c>
      <c r="F243" s="175" t="s">
        <v>2271</v>
      </c>
      <c r="G243" s="176" t="s">
        <v>553</v>
      </c>
      <c r="H243" s="177">
        <v>1</v>
      </c>
      <c r="I243" s="178"/>
      <c r="J243" s="179">
        <f>ROUND(I243*H243,2)</f>
        <v>0</v>
      </c>
      <c r="K243" s="180"/>
      <c r="L243" s="39"/>
      <c r="M243" s="181" t="s">
        <v>1</v>
      </c>
      <c r="N243" s="182" t="s">
        <v>38</v>
      </c>
      <c r="O243" s="77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5" t="s">
        <v>233</v>
      </c>
      <c r="AT243" s="185" t="s">
        <v>191</v>
      </c>
      <c r="AU243" s="185" t="s">
        <v>82</v>
      </c>
      <c r="AY243" s="19" t="s">
        <v>189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19" t="s">
        <v>80</v>
      </c>
      <c r="BK243" s="186">
        <f>ROUND(I243*H243,2)</f>
        <v>0</v>
      </c>
      <c r="BL243" s="19" t="s">
        <v>233</v>
      </c>
      <c r="BM243" s="185" t="s">
        <v>502</v>
      </c>
    </row>
    <row r="244" s="2" customFormat="1" ht="24.15" customHeight="1">
      <c r="A244" s="38"/>
      <c r="B244" s="172"/>
      <c r="C244" s="173" t="s">
        <v>511</v>
      </c>
      <c r="D244" s="173" t="s">
        <v>191</v>
      </c>
      <c r="E244" s="174" t="s">
        <v>2272</v>
      </c>
      <c r="F244" s="175" t="s">
        <v>2273</v>
      </c>
      <c r="G244" s="176" t="s">
        <v>553</v>
      </c>
      <c r="H244" s="177">
        <v>1</v>
      </c>
      <c r="I244" s="178"/>
      <c r="J244" s="179">
        <f>ROUND(I244*H244,2)</f>
        <v>0</v>
      </c>
      <c r="K244" s="180"/>
      <c r="L244" s="39"/>
      <c r="M244" s="181" t="s">
        <v>1</v>
      </c>
      <c r="N244" s="182" t="s">
        <v>38</v>
      </c>
      <c r="O244" s="77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5" t="s">
        <v>233</v>
      </c>
      <c r="AT244" s="185" t="s">
        <v>191</v>
      </c>
      <c r="AU244" s="185" t="s">
        <v>82</v>
      </c>
      <c r="AY244" s="19" t="s">
        <v>189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9" t="s">
        <v>80</v>
      </c>
      <c r="BK244" s="186">
        <f>ROUND(I244*H244,2)</f>
        <v>0</v>
      </c>
      <c r="BL244" s="19" t="s">
        <v>233</v>
      </c>
      <c r="BM244" s="185" t="s">
        <v>514</v>
      </c>
    </row>
    <row r="245" s="2" customFormat="1" ht="24.15" customHeight="1">
      <c r="A245" s="38"/>
      <c r="B245" s="172"/>
      <c r="C245" s="173" t="s">
        <v>350</v>
      </c>
      <c r="D245" s="173" t="s">
        <v>191</v>
      </c>
      <c r="E245" s="174" t="s">
        <v>2274</v>
      </c>
      <c r="F245" s="175" t="s">
        <v>2275</v>
      </c>
      <c r="G245" s="176" t="s">
        <v>312</v>
      </c>
      <c r="H245" s="177">
        <v>2</v>
      </c>
      <c r="I245" s="178"/>
      <c r="J245" s="179">
        <f>ROUND(I245*H245,2)</f>
        <v>0</v>
      </c>
      <c r="K245" s="180"/>
      <c r="L245" s="39"/>
      <c r="M245" s="181" t="s">
        <v>1</v>
      </c>
      <c r="N245" s="182" t="s">
        <v>38</v>
      </c>
      <c r="O245" s="77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5" t="s">
        <v>233</v>
      </c>
      <c r="AT245" s="185" t="s">
        <v>191</v>
      </c>
      <c r="AU245" s="185" t="s">
        <v>82</v>
      </c>
      <c r="AY245" s="19" t="s">
        <v>189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9" t="s">
        <v>80</v>
      </c>
      <c r="BK245" s="186">
        <f>ROUND(I245*H245,2)</f>
        <v>0</v>
      </c>
      <c r="BL245" s="19" t="s">
        <v>233</v>
      </c>
      <c r="BM245" s="185" t="s">
        <v>517</v>
      </c>
    </row>
    <row r="246" s="2" customFormat="1" ht="16.5" customHeight="1">
      <c r="A246" s="38"/>
      <c r="B246" s="172"/>
      <c r="C246" s="173" t="s">
        <v>518</v>
      </c>
      <c r="D246" s="173" t="s">
        <v>191</v>
      </c>
      <c r="E246" s="174" t="s">
        <v>2276</v>
      </c>
      <c r="F246" s="175" t="s">
        <v>2277</v>
      </c>
      <c r="G246" s="176" t="s">
        <v>312</v>
      </c>
      <c r="H246" s="177">
        <v>1</v>
      </c>
      <c r="I246" s="178"/>
      <c r="J246" s="179">
        <f>ROUND(I246*H246,2)</f>
        <v>0</v>
      </c>
      <c r="K246" s="180"/>
      <c r="L246" s="39"/>
      <c r="M246" s="181" t="s">
        <v>1</v>
      </c>
      <c r="N246" s="182" t="s">
        <v>38</v>
      </c>
      <c r="O246" s="77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5" t="s">
        <v>233</v>
      </c>
      <c r="AT246" s="185" t="s">
        <v>191</v>
      </c>
      <c r="AU246" s="185" t="s">
        <v>82</v>
      </c>
      <c r="AY246" s="19" t="s">
        <v>189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9" t="s">
        <v>80</v>
      </c>
      <c r="BK246" s="186">
        <f>ROUND(I246*H246,2)</f>
        <v>0</v>
      </c>
      <c r="BL246" s="19" t="s">
        <v>233</v>
      </c>
      <c r="BM246" s="185" t="s">
        <v>521</v>
      </c>
    </row>
    <row r="247" s="13" customFormat="1">
      <c r="A247" s="13"/>
      <c r="B247" s="187"/>
      <c r="C247" s="13"/>
      <c r="D247" s="188" t="s">
        <v>195</v>
      </c>
      <c r="E247" s="189" t="s">
        <v>1</v>
      </c>
      <c r="F247" s="190" t="s">
        <v>2278</v>
      </c>
      <c r="G247" s="13"/>
      <c r="H247" s="189" t="s">
        <v>1</v>
      </c>
      <c r="I247" s="191"/>
      <c r="J247" s="13"/>
      <c r="K247" s="13"/>
      <c r="L247" s="187"/>
      <c r="M247" s="192"/>
      <c r="N247" s="193"/>
      <c r="O247" s="193"/>
      <c r="P247" s="193"/>
      <c r="Q247" s="193"/>
      <c r="R247" s="193"/>
      <c r="S247" s="193"/>
      <c r="T247" s="19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9" t="s">
        <v>195</v>
      </c>
      <c r="AU247" s="189" t="s">
        <v>82</v>
      </c>
      <c r="AV247" s="13" t="s">
        <v>80</v>
      </c>
      <c r="AW247" s="13" t="s">
        <v>30</v>
      </c>
      <c r="AX247" s="13" t="s">
        <v>73</v>
      </c>
      <c r="AY247" s="189" t="s">
        <v>189</v>
      </c>
    </row>
    <row r="248" s="14" customFormat="1">
      <c r="A248" s="14"/>
      <c r="B248" s="195"/>
      <c r="C248" s="14"/>
      <c r="D248" s="188" t="s">
        <v>195</v>
      </c>
      <c r="E248" s="196" t="s">
        <v>1</v>
      </c>
      <c r="F248" s="197" t="s">
        <v>80</v>
      </c>
      <c r="G248" s="14"/>
      <c r="H248" s="198">
        <v>1</v>
      </c>
      <c r="I248" s="199"/>
      <c r="J248" s="14"/>
      <c r="K248" s="14"/>
      <c r="L248" s="195"/>
      <c r="M248" s="200"/>
      <c r="N248" s="201"/>
      <c r="O248" s="201"/>
      <c r="P248" s="201"/>
      <c r="Q248" s="201"/>
      <c r="R248" s="201"/>
      <c r="S248" s="201"/>
      <c r="T248" s="20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6" t="s">
        <v>195</v>
      </c>
      <c r="AU248" s="196" t="s">
        <v>82</v>
      </c>
      <c r="AV248" s="14" t="s">
        <v>82</v>
      </c>
      <c r="AW248" s="14" t="s">
        <v>30</v>
      </c>
      <c r="AX248" s="14" t="s">
        <v>73</v>
      </c>
      <c r="AY248" s="196" t="s">
        <v>189</v>
      </c>
    </row>
    <row r="249" s="15" customFormat="1">
      <c r="A249" s="15"/>
      <c r="B249" s="203"/>
      <c r="C249" s="15"/>
      <c r="D249" s="188" t="s">
        <v>195</v>
      </c>
      <c r="E249" s="204" t="s">
        <v>1</v>
      </c>
      <c r="F249" s="205" t="s">
        <v>200</v>
      </c>
      <c r="G249" s="15"/>
      <c r="H249" s="206">
        <v>1</v>
      </c>
      <c r="I249" s="207"/>
      <c r="J249" s="15"/>
      <c r="K249" s="15"/>
      <c r="L249" s="203"/>
      <c r="M249" s="208"/>
      <c r="N249" s="209"/>
      <c r="O249" s="209"/>
      <c r="P249" s="209"/>
      <c r="Q249" s="209"/>
      <c r="R249" s="209"/>
      <c r="S249" s="209"/>
      <c r="T249" s="21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04" t="s">
        <v>195</v>
      </c>
      <c r="AU249" s="204" t="s">
        <v>82</v>
      </c>
      <c r="AV249" s="15" t="s">
        <v>104</v>
      </c>
      <c r="AW249" s="15" t="s">
        <v>30</v>
      </c>
      <c r="AX249" s="15" t="s">
        <v>80</v>
      </c>
      <c r="AY249" s="204" t="s">
        <v>189</v>
      </c>
    </row>
    <row r="250" s="2" customFormat="1" ht="16.5" customHeight="1">
      <c r="A250" s="38"/>
      <c r="B250" s="172"/>
      <c r="C250" s="173" t="s">
        <v>354</v>
      </c>
      <c r="D250" s="173" t="s">
        <v>191</v>
      </c>
      <c r="E250" s="174" t="s">
        <v>2279</v>
      </c>
      <c r="F250" s="175" t="s">
        <v>2280</v>
      </c>
      <c r="G250" s="176" t="s">
        <v>312</v>
      </c>
      <c r="H250" s="177">
        <v>1</v>
      </c>
      <c r="I250" s="178"/>
      <c r="J250" s="179">
        <f>ROUND(I250*H250,2)</f>
        <v>0</v>
      </c>
      <c r="K250" s="180"/>
      <c r="L250" s="39"/>
      <c r="M250" s="181" t="s">
        <v>1</v>
      </c>
      <c r="N250" s="182" t="s">
        <v>38</v>
      </c>
      <c r="O250" s="77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5" t="s">
        <v>233</v>
      </c>
      <c r="AT250" s="185" t="s">
        <v>191</v>
      </c>
      <c r="AU250" s="185" t="s">
        <v>82</v>
      </c>
      <c r="AY250" s="19" t="s">
        <v>189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9" t="s">
        <v>80</v>
      </c>
      <c r="BK250" s="186">
        <f>ROUND(I250*H250,2)</f>
        <v>0</v>
      </c>
      <c r="BL250" s="19" t="s">
        <v>233</v>
      </c>
      <c r="BM250" s="185" t="s">
        <v>524</v>
      </c>
    </row>
    <row r="251" s="2" customFormat="1" ht="24.15" customHeight="1">
      <c r="A251" s="38"/>
      <c r="B251" s="172"/>
      <c r="C251" s="173" t="s">
        <v>525</v>
      </c>
      <c r="D251" s="173" t="s">
        <v>191</v>
      </c>
      <c r="E251" s="174" t="s">
        <v>2281</v>
      </c>
      <c r="F251" s="175" t="s">
        <v>2282</v>
      </c>
      <c r="G251" s="176" t="s">
        <v>228</v>
      </c>
      <c r="H251" s="177">
        <v>34</v>
      </c>
      <c r="I251" s="178"/>
      <c r="J251" s="179">
        <f>ROUND(I251*H251,2)</f>
        <v>0</v>
      </c>
      <c r="K251" s="180"/>
      <c r="L251" s="39"/>
      <c r="M251" s="181" t="s">
        <v>1</v>
      </c>
      <c r="N251" s="182" t="s">
        <v>38</v>
      </c>
      <c r="O251" s="77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5" t="s">
        <v>233</v>
      </c>
      <c r="AT251" s="185" t="s">
        <v>191</v>
      </c>
      <c r="AU251" s="185" t="s">
        <v>82</v>
      </c>
      <c r="AY251" s="19" t="s">
        <v>189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9" t="s">
        <v>80</v>
      </c>
      <c r="BK251" s="186">
        <f>ROUND(I251*H251,2)</f>
        <v>0</v>
      </c>
      <c r="BL251" s="19" t="s">
        <v>233</v>
      </c>
      <c r="BM251" s="185" t="s">
        <v>528</v>
      </c>
    </row>
    <row r="252" s="2" customFormat="1" ht="21.75" customHeight="1">
      <c r="A252" s="38"/>
      <c r="B252" s="172"/>
      <c r="C252" s="173" t="s">
        <v>358</v>
      </c>
      <c r="D252" s="173" t="s">
        <v>191</v>
      </c>
      <c r="E252" s="174" t="s">
        <v>2283</v>
      </c>
      <c r="F252" s="175" t="s">
        <v>2284</v>
      </c>
      <c r="G252" s="176" t="s">
        <v>228</v>
      </c>
      <c r="H252" s="177">
        <v>744.79999999999995</v>
      </c>
      <c r="I252" s="178"/>
      <c r="J252" s="179">
        <f>ROUND(I252*H252,2)</f>
        <v>0</v>
      </c>
      <c r="K252" s="180"/>
      <c r="L252" s="39"/>
      <c r="M252" s="181" t="s">
        <v>1</v>
      </c>
      <c r="N252" s="182" t="s">
        <v>38</v>
      </c>
      <c r="O252" s="77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5" t="s">
        <v>233</v>
      </c>
      <c r="AT252" s="185" t="s">
        <v>191</v>
      </c>
      <c r="AU252" s="185" t="s">
        <v>82</v>
      </c>
      <c r="AY252" s="19" t="s">
        <v>189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9" t="s">
        <v>80</v>
      </c>
      <c r="BK252" s="186">
        <f>ROUND(I252*H252,2)</f>
        <v>0</v>
      </c>
      <c r="BL252" s="19" t="s">
        <v>233</v>
      </c>
      <c r="BM252" s="185" t="s">
        <v>531</v>
      </c>
    </row>
    <row r="253" s="2" customFormat="1" ht="24.15" customHeight="1">
      <c r="A253" s="38"/>
      <c r="B253" s="172"/>
      <c r="C253" s="173" t="s">
        <v>532</v>
      </c>
      <c r="D253" s="173" t="s">
        <v>191</v>
      </c>
      <c r="E253" s="174" t="s">
        <v>2285</v>
      </c>
      <c r="F253" s="175" t="s">
        <v>2286</v>
      </c>
      <c r="G253" s="176" t="s">
        <v>228</v>
      </c>
      <c r="H253" s="177">
        <v>678.20000000000005</v>
      </c>
      <c r="I253" s="178"/>
      <c r="J253" s="179">
        <f>ROUND(I253*H253,2)</f>
        <v>0</v>
      </c>
      <c r="K253" s="180"/>
      <c r="L253" s="39"/>
      <c r="M253" s="181" t="s">
        <v>1</v>
      </c>
      <c r="N253" s="182" t="s">
        <v>38</v>
      </c>
      <c r="O253" s="77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5" t="s">
        <v>233</v>
      </c>
      <c r="AT253" s="185" t="s">
        <v>191</v>
      </c>
      <c r="AU253" s="185" t="s">
        <v>82</v>
      </c>
      <c r="AY253" s="19" t="s">
        <v>189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9" t="s">
        <v>80</v>
      </c>
      <c r="BK253" s="186">
        <f>ROUND(I253*H253,2)</f>
        <v>0</v>
      </c>
      <c r="BL253" s="19" t="s">
        <v>233</v>
      </c>
      <c r="BM253" s="185" t="s">
        <v>535</v>
      </c>
    </row>
    <row r="254" s="2" customFormat="1" ht="24.15" customHeight="1">
      <c r="A254" s="38"/>
      <c r="B254" s="172"/>
      <c r="C254" s="173" t="s">
        <v>365</v>
      </c>
      <c r="D254" s="173" t="s">
        <v>191</v>
      </c>
      <c r="E254" s="174" t="s">
        <v>2287</v>
      </c>
      <c r="F254" s="175" t="s">
        <v>2288</v>
      </c>
      <c r="G254" s="176" t="s">
        <v>228</v>
      </c>
      <c r="H254" s="177">
        <v>26.600000000000001</v>
      </c>
      <c r="I254" s="178"/>
      <c r="J254" s="179">
        <f>ROUND(I254*H254,2)</f>
        <v>0</v>
      </c>
      <c r="K254" s="180"/>
      <c r="L254" s="39"/>
      <c r="M254" s="181" t="s">
        <v>1</v>
      </c>
      <c r="N254" s="182" t="s">
        <v>38</v>
      </c>
      <c r="O254" s="77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5" t="s">
        <v>233</v>
      </c>
      <c r="AT254" s="185" t="s">
        <v>191</v>
      </c>
      <c r="AU254" s="185" t="s">
        <v>82</v>
      </c>
      <c r="AY254" s="19" t="s">
        <v>189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9" t="s">
        <v>80</v>
      </c>
      <c r="BK254" s="186">
        <f>ROUND(I254*H254,2)</f>
        <v>0</v>
      </c>
      <c r="BL254" s="19" t="s">
        <v>233</v>
      </c>
      <c r="BM254" s="185" t="s">
        <v>538</v>
      </c>
    </row>
    <row r="255" s="12" customFormat="1" ht="22.8" customHeight="1">
      <c r="A255" s="12"/>
      <c r="B255" s="159"/>
      <c r="C255" s="12"/>
      <c r="D255" s="160" t="s">
        <v>72</v>
      </c>
      <c r="E255" s="170" t="s">
        <v>1817</v>
      </c>
      <c r="F255" s="170" t="s">
        <v>2289</v>
      </c>
      <c r="G255" s="12"/>
      <c r="H255" s="12"/>
      <c r="I255" s="162"/>
      <c r="J255" s="171">
        <f>BK255</f>
        <v>0</v>
      </c>
      <c r="K255" s="12"/>
      <c r="L255" s="159"/>
      <c r="M255" s="164"/>
      <c r="N255" s="165"/>
      <c r="O255" s="165"/>
      <c r="P255" s="166">
        <f>SUM(P256:P257)</f>
        <v>0</v>
      </c>
      <c r="Q255" s="165"/>
      <c r="R255" s="166">
        <f>SUM(R256:R257)</f>
        <v>0</v>
      </c>
      <c r="S255" s="165"/>
      <c r="T255" s="167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0" t="s">
        <v>82</v>
      </c>
      <c r="AT255" s="168" t="s">
        <v>72</v>
      </c>
      <c r="AU255" s="168" t="s">
        <v>80</v>
      </c>
      <c r="AY255" s="160" t="s">
        <v>189</v>
      </c>
      <c r="BK255" s="169">
        <f>SUM(BK256:BK257)</f>
        <v>0</v>
      </c>
    </row>
    <row r="256" s="2" customFormat="1" ht="37.8" customHeight="1">
      <c r="A256" s="38"/>
      <c r="B256" s="172"/>
      <c r="C256" s="173" t="s">
        <v>539</v>
      </c>
      <c r="D256" s="173" t="s">
        <v>191</v>
      </c>
      <c r="E256" s="174" t="s">
        <v>2290</v>
      </c>
      <c r="F256" s="175" t="s">
        <v>2291</v>
      </c>
      <c r="G256" s="176" t="s">
        <v>312</v>
      </c>
      <c r="H256" s="177">
        <v>1</v>
      </c>
      <c r="I256" s="178"/>
      <c r="J256" s="179">
        <f>ROUND(I256*H256,2)</f>
        <v>0</v>
      </c>
      <c r="K256" s="180"/>
      <c r="L256" s="39"/>
      <c r="M256" s="181" t="s">
        <v>1</v>
      </c>
      <c r="N256" s="182" t="s">
        <v>38</v>
      </c>
      <c r="O256" s="77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85" t="s">
        <v>233</v>
      </c>
      <c r="AT256" s="185" t="s">
        <v>191</v>
      </c>
      <c r="AU256" s="185" t="s">
        <v>82</v>
      </c>
      <c r="AY256" s="19" t="s">
        <v>189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9" t="s">
        <v>80</v>
      </c>
      <c r="BK256" s="186">
        <f>ROUND(I256*H256,2)</f>
        <v>0</v>
      </c>
      <c r="BL256" s="19" t="s">
        <v>233</v>
      </c>
      <c r="BM256" s="185" t="s">
        <v>542</v>
      </c>
    </row>
    <row r="257" s="2" customFormat="1" ht="24.15" customHeight="1">
      <c r="A257" s="38"/>
      <c r="B257" s="172"/>
      <c r="C257" s="173" t="s">
        <v>370</v>
      </c>
      <c r="D257" s="173" t="s">
        <v>191</v>
      </c>
      <c r="E257" s="174" t="s">
        <v>2292</v>
      </c>
      <c r="F257" s="175" t="s">
        <v>2293</v>
      </c>
      <c r="G257" s="176" t="s">
        <v>312</v>
      </c>
      <c r="H257" s="177">
        <v>1</v>
      </c>
      <c r="I257" s="178"/>
      <c r="J257" s="179">
        <f>ROUND(I257*H257,2)</f>
        <v>0</v>
      </c>
      <c r="K257" s="180"/>
      <c r="L257" s="39"/>
      <c r="M257" s="181" t="s">
        <v>1</v>
      </c>
      <c r="N257" s="182" t="s">
        <v>38</v>
      </c>
      <c r="O257" s="77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5" t="s">
        <v>233</v>
      </c>
      <c r="AT257" s="185" t="s">
        <v>191</v>
      </c>
      <c r="AU257" s="185" t="s">
        <v>82</v>
      </c>
      <c r="AY257" s="19" t="s">
        <v>189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9" t="s">
        <v>80</v>
      </c>
      <c r="BK257" s="186">
        <f>ROUND(I257*H257,2)</f>
        <v>0</v>
      </c>
      <c r="BL257" s="19" t="s">
        <v>233</v>
      </c>
      <c r="BM257" s="185" t="s">
        <v>554</v>
      </c>
    </row>
    <row r="258" s="12" customFormat="1" ht="22.8" customHeight="1">
      <c r="A258" s="12"/>
      <c r="B258" s="159"/>
      <c r="C258" s="12"/>
      <c r="D258" s="160" t="s">
        <v>72</v>
      </c>
      <c r="E258" s="170" t="s">
        <v>2294</v>
      </c>
      <c r="F258" s="170" t="s">
        <v>2295</v>
      </c>
      <c r="G258" s="12"/>
      <c r="H258" s="12"/>
      <c r="I258" s="162"/>
      <c r="J258" s="171">
        <f>BK258</f>
        <v>0</v>
      </c>
      <c r="K258" s="12"/>
      <c r="L258" s="159"/>
      <c r="M258" s="164"/>
      <c r="N258" s="165"/>
      <c r="O258" s="165"/>
      <c r="P258" s="166">
        <f>SUM(P259:P290)</f>
        <v>0</v>
      </c>
      <c r="Q258" s="165"/>
      <c r="R258" s="166">
        <f>SUM(R259:R290)</f>
        <v>0</v>
      </c>
      <c r="S258" s="165"/>
      <c r="T258" s="167">
        <f>SUM(T259:T290)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60" t="s">
        <v>82</v>
      </c>
      <c r="AT258" s="168" t="s">
        <v>72</v>
      </c>
      <c r="AU258" s="168" t="s">
        <v>80</v>
      </c>
      <c r="AY258" s="160" t="s">
        <v>189</v>
      </c>
      <c r="BK258" s="169">
        <f>SUM(BK259:BK290)</f>
        <v>0</v>
      </c>
    </row>
    <row r="259" s="2" customFormat="1" ht="21.75" customHeight="1">
      <c r="A259" s="38"/>
      <c r="B259" s="172"/>
      <c r="C259" s="173" t="s">
        <v>555</v>
      </c>
      <c r="D259" s="173" t="s">
        <v>191</v>
      </c>
      <c r="E259" s="174" t="s">
        <v>2296</v>
      </c>
      <c r="F259" s="175" t="s">
        <v>2297</v>
      </c>
      <c r="G259" s="176" t="s">
        <v>553</v>
      </c>
      <c r="H259" s="177">
        <v>15</v>
      </c>
      <c r="I259" s="178"/>
      <c r="J259" s="179">
        <f>ROUND(I259*H259,2)</f>
        <v>0</v>
      </c>
      <c r="K259" s="180"/>
      <c r="L259" s="39"/>
      <c r="M259" s="181" t="s">
        <v>1</v>
      </c>
      <c r="N259" s="182" t="s">
        <v>38</v>
      </c>
      <c r="O259" s="77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5" t="s">
        <v>233</v>
      </c>
      <c r="AT259" s="185" t="s">
        <v>191</v>
      </c>
      <c r="AU259" s="185" t="s">
        <v>82</v>
      </c>
      <c r="AY259" s="19" t="s">
        <v>189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9" t="s">
        <v>80</v>
      </c>
      <c r="BK259" s="186">
        <f>ROUND(I259*H259,2)</f>
        <v>0</v>
      </c>
      <c r="BL259" s="19" t="s">
        <v>233</v>
      </c>
      <c r="BM259" s="185" t="s">
        <v>558</v>
      </c>
    </row>
    <row r="260" s="2" customFormat="1" ht="24.15" customHeight="1">
      <c r="A260" s="38"/>
      <c r="B260" s="172"/>
      <c r="C260" s="219" t="s">
        <v>373</v>
      </c>
      <c r="D260" s="219" t="s">
        <v>874</v>
      </c>
      <c r="E260" s="220" t="s">
        <v>2298</v>
      </c>
      <c r="F260" s="221" t="s">
        <v>2299</v>
      </c>
      <c r="G260" s="222" t="s">
        <v>553</v>
      </c>
      <c r="H260" s="223">
        <v>14</v>
      </c>
      <c r="I260" s="224"/>
      <c r="J260" s="225">
        <f>ROUND(I260*H260,2)</f>
        <v>0</v>
      </c>
      <c r="K260" s="226"/>
      <c r="L260" s="227"/>
      <c r="M260" s="228" t="s">
        <v>1</v>
      </c>
      <c r="N260" s="229" t="s">
        <v>38</v>
      </c>
      <c r="O260" s="77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5" t="s">
        <v>281</v>
      </c>
      <c r="AT260" s="185" t="s">
        <v>874</v>
      </c>
      <c r="AU260" s="185" t="s">
        <v>82</v>
      </c>
      <c r="AY260" s="19" t="s">
        <v>189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9" t="s">
        <v>80</v>
      </c>
      <c r="BK260" s="186">
        <f>ROUND(I260*H260,2)</f>
        <v>0</v>
      </c>
      <c r="BL260" s="19" t="s">
        <v>233</v>
      </c>
      <c r="BM260" s="185" t="s">
        <v>570</v>
      </c>
    </row>
    <row r="261" s="2" customFormat="1" ht="24.15" customHeight="1">
      <c r="A261" s="38"/>
      <c r="B261" s="172"/>
      <c r="C261" s="219" t="s">
        <v>576</v>
      </c>
      <c r="D261" s="219" t="s">
        <v>874</v>
      </c>
      <c r="E261" s="220" t="s">
        <v>2300</v>
      </c>
      <c r="F261" s="221" t="s">
        <v>2301</v>
      </c>
      <c r="G261" s="222" t="s">
        <v>553</v>
      </c>
      <c r="H261" s="223">
        <v>1</v>
      </c>
      <c r="I261" s="224"/>
      <c r="J261" s="225">
        <f>ROUND(I261*H261,2)</f>
        <v>0</v>
      </c>
      <c r="K261" s="226"/>
      <c r="L261" s="227"/>
      <c r="M261" s="228" t="s">
        <v>1</v>
      </c>
      <c r="N261" s="229" t="s">
        <v>38</v>
      </c>
      <c r="O261" s="77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5" t="s">
        <v>281</v>
      </c>
      <c r="AT261" s="185" t="s">
        <v>874</v>
      </c>
      <c r="AU261" s="185" t="s">
        <v>82</v>
      </c>
      <c r="AY261" s="19" t="s">
        <v>189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9" t="s">
        <v>80</v>
      </c>
      <c r="BK261" s="186">
        <f>ROUND(I261*H261,2)</f>
        <v>0</v>
      </c>
      <c r="BL261" s="19" t="s">
        <v>233</v>
      </c>
      <c r="BM261" s="185" t="s">
        <v>579</v>
      </c>
    </row>
    <row r="262" s="2" customFormat="1" ht="21.75" customHeight="1">
      <c r="A262" s="38"/>
      <c r="B262" s="172"/>
      <c r="C262" s="173" t="s">
        <v>377</v>
      </c>
      <c r="D262" s="173" t="s">
        <v>191</v>
      </c>
      <c r="E262" s="174" t="s">
        <v>2302</v>
      </c>
      <c r="F262" s="175" t="s">
        <v>2303</v>
      </c>
      <c r="G262" s="176" t="s">
        <v>312</v>
      </c>
      <c r="H262" s="177">
        <v>15</v>
      </c>
      <c r="I262" s="178"/>
      <c r="J262" s="179">
        <f>ROUND(I262*H262,2)</f>
        <v>0</v>
      </c>
      <c r="K262" s="180"/>
      <c r="L262" s="39"/>
      <c r="M262" s="181" t="s">
        <v>1</v>
      </c>
      <c r="N262" s="182" t="s">
        <v>38</v>
      </c>
      <c r="O262" s="77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5" t="s">
        <v>233</v>
      </c>
      <c r="AT262" s="185" t="s">
        <v>191</v>
      </c>
      <c r="AU262" s="185" t="s">
        <v>82</v>
      </c>
      <c r="AY262" s="19" t="s">
        <v>189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9" t="s">
        <v>80</v>
      </c>
      <c r="BK262" s="186">
        <f>ROUND(I262*H262,2)</f>
        <v>0</v>
      </c>
      <c r="BL262" s="19" t="s">
        <v>233</v>
      </c>
      <c r="BM262" s="185" t="s">
        <v>582</v>
      </c>
    </row>
    <row r="263" s="2" customFormat="1" ht="44.25" customHeight="1">
      <c r="A263" s="38"/>
      <c r="B263" s="172"/>
      <c r="C263" s="219" t="s">
        <v>583</v>
      </c>
      <c r="D263" s="219" t="s">
        <v>874</v>
      </c>
      <c r="E263" s="220" t="s">
        <v>2304</v>
      </c>
      <c r="F263" s="221" t="s">
        <v>2305</v>
      </c>
      <c r="G263" s="222" t="s">
        <v>553</v>
      </c>
      <c r="H263" s="223">
        <v>14</v>
      </c>
      <c r="I263" s="224"/>
      <c r="J263" s="225">
        <f>ROUND(I263*H263,2)</f>
        <v>0</v>
      </c>
      <c r="K263" s="226"/>
      <c r="L263" s="227"/>
      <c r="M263" s="228" t="s">
        <v>1</v>
      </c>
      <c r="N263" s="229" t="s">
        <v>38</v>
      </c>
      <c r="O263" s="77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5" t="s">
        <v>281</v>
      </c>
      <c r="AT263" s="185" t="s">
        <v>874</v>
      </c>
      <c r="AU263" s="185" t="s">
        <v>82</v>
      </c>
      <c r="AY263" s="19" t="s">
        <v>189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9" t="s">
        <v>80</v>
      </c>
      <c r="BK263" s="186">
        <f>ROUND(I263*H263,2)</f>
        <v>0</v>
      </c>
      <c r="BL263" s="19" t="s">
        <v>233</v>
      </c>
      <c r="BM263" s="185" t="s">
        <v>586</v>
      </c>
    </row>
    <row r="264" s="2" customFormat="1" ht="49.05" customHeight="1">
      <c r="A264" s="38"/>
      <c r="B264" s="172"/>
      <c r="C264" s="219" t="s">
        <v>381</v>
      </c>
      <c r="D264" s="219" t="s">
        <v>874</v>
      </c>
      <c r="E264" s="220" t="s">
        <v>2306</v>
      </c>
      <c r="F264" s="221" t="s">
        <v>2307</v>
      </c>
      <c r="G264" s="222" t="s">
        <v>553</v>
      </c>
      <c r="H264" s="223">
        <v>1</v>
      </c>
      <c r="I264" s="224"/>
      <c r="J264" s="225">
        <f>ROUND(I264*H264,2)</f>
        <v>0</v>
      </c>
      <c r="K264" s="226"/>
      <c r="L264" s="227"/>
      <c r="M264" s="228" t="s">
        <v>1</v>
      </c>
      <c r="N264" s="229" t="s">
        <v>38</v>
      </c>
      <c r="O264" s="77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5" t="s">
        <v>281</v>
      </c>
      <c r="AT264" s="185" t="s">
        <v>874</v>
      </c>
      <c r="AU264" s="185" t="s">
        <v>82</v>
      </c>
      <c r="AY264" s="19" t="s">
        <v>189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9" t="s">
        <v>80</v>
      </c>
      <c r="BK264" s="186">
        <f>ROUND(I264*H264,2)</f>
        <v>0</v>
      </c>
      <c r="BL264" s="19" t="s">
        <v>233</v>
      </c>
      <c r="BM264" s="185" t="s">
        <v>592</v>
      </c>
    </row>
    <row r="265" s="2" customFormat="1" ht="16.5" customHeight="1">
      <c r="A265" s="38"/>
      <c r="B265" s="172"/>
      <c r="C265" s="173" t="s">
        <v>599</v>
      </c>
      <c r="D265" s="173" t="s">
        <v>191</v>
      </c>
      <c r="E265" s="174" t="s">
        <v>2308</v>
      </c>
      <c r="F265" s="175" t="s">
        <v>2309</v>
      </c>
      <c r="G265" s="176" t="s">
        <v>553</v>
      </c>
      <c r="H265" s="177">
        <v>15</v>
      </c>
      <c r="I265" s="178"/>
      <c r="J265" s="179">
        <f>ROUND(I265*H265,2)</f>
        <v>0</v>
      </c>
      <c r="K265" s="180"/>
      <c r="L265" s="39"/>
      <c r="M265" s="181" t="s">
        <v>1</v>
      </c>
      <c r="N265" s="182" t="s">
        <v>38</v>
      </c>
      <c r="O265" s="77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5" t="s">
        <v>233</v>
      </c>
      <c r="AT265" s="185" t="s">
        <v>191</v>
      </c>
      <c r="AU265" s="185" t="s">
        <v>82</v>
      </c>
      <c r="AY265" s="19" t="s">
        <v>189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9" t="s">
        <v>80</v>
      </c>
      <c r="BK265" s="186">
        <f>ROUND(I265*H265,2)</f>
        <v>0</v>
      </c>
      <c r="BL265" s="19" t="s">
        <v>233</v>
      </c>
      <c r="BM265" s="185" t="s">
        <v>602</v>
      </c>
    </row>
    <row r="266" s="2" customFormat="1" ht="16.5" customHeight="1">
      <c r="A266" s="38"/>
      <c r="B266" s="172"/>
      <c r="C266" s="219" t="s">
        <v>388</v>
      </c>
      <c r="D266" s="219" t="s">
        <v>874</v>
      </c>
      <c r="E266" s="220" t="s">
        <v>2310</v>
      </c>
      <c r="F266" s="221" t="s">
        <v>2311</v>
      </c>
      <c r="G266" s="222" t="s">
        <v>553</v>
      </c>
      <c r="H266" s="223">
        <v>15</v>
      </c>
      <c r="I266" s="224"/>
      <c r="J266" s="225">
        <f>ROUND(I266*H266,2)</f>
        <v>0</v>
      </c>
      <c r="K266" s="226"/>
      <c r="L266" s="227"/>
      <c r="M266" s="228" t="s">
        <v>1</v>
      </c>
      <c r="N266" s="229" t="s">
        <v>38</v>
      </c>
      <c r="O266" s="77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85" t="s">
        <v>281</v>
      </c>
      <c r="AT266" s="185" t="s">
        <v>874</v>
      </c>
      <c r="AU266" s="185" t="s">
        <v>82</v>
      </c>
      <c r="AY266" s="19" t="s">
        <v>189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9" t="s">
        <v>80</v>
      </c>
      <c r="BK266" s="186">
        <f>ROUND(I266*H266,2)</f>
        <v>0</v>
      </c>
      <c r="BL266" s="19" t="s">
        <v>233</v>
      </c>
      <c r="BM266" s="185" t="s">
        <v>607</v>
      </c>
    </row>
    <row r="267" s="2" customFormat="1" ht="16.5" customHeight="1">
      <c r="A267" s="38"/>
      <c r="B267" s="172"/>
      <c r="C267" s="173" t="s">
        <v>608</v>
      </c>
      <c r="D267" s="173" t="s">
        <v>191</v>
      </c>
      <c r="E267" s="174" t="s">
        <v>2312</v>
      </c>
      <c r="F267" s="175" t="s">
        <v>2313</v>
      </c>
      <c r="G267" s="176" t="s">
        <v>553</v>
      </c>
      <c r="H267" s="177">
        <v>14</v>
      </c>
      <c r="I267" s="178"/>
      <c r="J267" s="179">
        <f>ROUND(I267*H267,2)</f>
        <v>0</v>
      </c>
      <c r="K267" s="180"/>
      <c r="L267" s="39"/>
      <c r="M267" s="181" t="s">
        <v>1</v>
      </c>
      <c r="N267" s="182" t="s">
        <v>38</v>
      </c>
      <c r="O267" s="77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5" t="s">
        <v>233</v>
      </c>
      <c r="AT267" s="185" t="s">
        <v>191</v>
      </c>
      <c r="AU267" s="185" t="s">
        <v>82</v>
      </c>
      <c r="AY267" s="19" t="s">
        <v>189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9" t="s">
        <v>80</v>
      </c>
      <c r="BK267" s="186">
        <f>ROUND(I267*H267,2)</f>
        <v>0</v>
      </c>
      <c r="BL267" s="19" t="s">
        <v>233</v>
      </c>
      <c r="BM267" s="185" t="s">
        <v>611</v>
      </c>
    </row>
    <row r="268" s="2" customFormat="1" ht="24.15" customHeight="1">
      <c r="A268" s="38"/>
      <c r="B268" s="172"/>
      <c r="C268" s="219" t="s">
        <v>391</v>
      </c>
      <c r="D268" s="219" t="s">
        <v>874</v>
      </c>
      <c r="E268" s="220" t="s">
        <v>2314</v>
      </c>
      <c r="F268" s="221" t="s">
        <v>2315</v>
      </c>
      <c r="G268" s="222" t="s">
        <v>553</v>
      </c>
      <c r="H268" s="223">
        <v>14</v>
      </c>
      <c r="I268" s="224"/>
      <c r="J268" s="225">
        <f>ROUND(I268*H268,2)</f>
        <v>0</v>
      </c>
      <c r="K268" s="226"/>
      <c r="L268" s="227"/>
      <c r="M268" s="228" t="s">
        <v>1</v>
      </c>
      <c r="N268" s="229" t="s">
        <v>38</v>
      </c>
      <c r="O268" s="77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5" t="s">
        <v>281</v>
      </c>
      <c r="AT268" s="185" t="s">
        <v>874</v>
      </c>
      <c r="AU268" s="185" t="s">
        <v>82</v>
      </c>
      <c r="AY268" s="19" t="s">
        <v>189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9" t="s">
        <v>80</v>
      </c>
      <c r="BK268" s="186">
        <f>ROUND(I268*H268,2)</f>
        <v>0</v>
      </c>
      <c r="BL268" s="19" t="s">
        <v>233</v>
      </c>
      <c r="BM268" s="185" t="s">
        <v>615</v>
      </c>
    </row>
    <row r="269" s="2" customFormat="1" ht="16.5" customHeight="1">
      <c r="A269" s="38"/>
      <c r="B269" s="172"/>
      <c r="C269" s="173" t="s">
        <v>621</v>
      </c>
      <c r="D269" s="173" t="s">
        <v>191</v>
      </c>
      <c r="E269" s="174" t="s">
        <v>2316</v>
      </c>
      <c r="F269" s="175" t="s">
        <v>2317</v>
      </c>
      <c r="G269" s="176" t="s">
        <v>553</v>
      </c>
      <c r="H269" s="177">
        <v>29</v>
      </c>
      <c r="I269" s="178"/>
      <c r="J269" s="179">
        <f>ROUND(I269*H269,2)</f>
        <v>0</v>
      </c>
      <c r="K269" s="180"/>
      <c r="L269" s="39"/>
      <c r="M269" s="181" t="s">
        <v>1</v>
      </c>
      <c r="N269" s="182" t="s">
        <v>38</v>
      </c>
      <c r="O269" s="77"/>
      <c r="P269" s="183">
        <f>O269*H269</f>
        <v>0</v>
      </c>
      <c r="Q269" s="183">
        <v>0</v>
      </c>
      <c r="R269" s="183">
        <f>Q269*H269</f>
        <v>0</v>
      </c>
      <c r="S269" s="183">
        <v>0</v>
      </c>
      <c r="T269" s="18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85" t="s">
        <v>233</v>
      </c>
      <c r="AT269" s="185" t="s">
        <v>191</v>
      </c>
      <c r="AU269" s="185" t="s">
        <v>82</v>
      </c>
      <c r="AY269" s="19" t="s">
        <v>189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9" t="s">
        <v>80</v>
      </c>
      <c r="BK269" s="186">
        <f>ROUND(I269*H269,2)</f>
        <v>0</v>
      </c>
      <c r="BL269" s="19" t="s">
        <v>233</v>
      </c>
      <c r="BM269" s="185" t="s">
        <v>624</v>
      </c>
    </row>
    <row r="270" s="2" customFormat="1" ht="16.5" customHeight="1">
      <c r="A270" s="38"/>
      <c r="B270" s="172"/>
      <c r="C270" s="219" t="s">
        <v>398</v>
      </c>
      <c r="D270" s="219" t="s">
        <v>874</v>
      </c>
      <c r="E270" s="220" t="s">
        <v>2318</v>
      </c>
      <c r="F270" s="221" t="s">
        <v>2319</v>
      </c>
      <c r="G270" s="222" t="s">
        <v>553</v>
      </c>
      <c r="H270" s="223">
        <v>29</v>
      </c>
      <c r="I270" s="224"/>
      <c r="J270" s="225">
        <f>ROUND(I270*H270,2)</f>
        <v>0</v>
      </c>
      <c r="K270" s="226"/>
      <c r="L270" s="227"/>
      <c r="M270" s="228" t="s">
        <v>1</v>
      </c>
      <c r="N270" s="229" t="s">
        <v>38</v>
      </c>
      <c r="O270" s="77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5" t="s">
        <v>281</v>
      </c>
      <c r="AT270" s="185" t="s">
        <v>874</v>
      </c>
      <c r="AU270" s="185" t="s">
        <v>82</v>
      </c>
      <c r="AY270" s="19" t="s">
        <v>189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9" t="s">
        <v>80</v>
      </c>
      <c r="BK270" s="186">
        <f>ROUND(I270*H270,2)</f>
        <v>0</v>
      </c>
      <c r="BL270" s="19" t="s">
        <v>233</v>
      </c>
      <c r="BM270" s="185" t="s">
        <v>628</v>
      </c>
    </row>
    <row r="271" s="2" customFormat="1" ht="16.5" customHeight="1">
      <c r="A271" s="38"/>
      <c r="B271" s="172"/>
      <c r="C271" s="173" t="s">
        <v>631</v>
      </c>
      <c r="D271" s="173" t="s">
        <v>191</v>
      </c>
      <c r="E271" s="174" t="s">
        <v>2320</v>
      </c>
      <c r="F271" s="175" t="s">
        <v>2321</v>
      </c>
      <c r="G271" s="176" t="s">
        <v>553</v>
      </c>
      <c r="H271" s="177">
        <v>14</v>
      </c>
      <c r="I271" s="178"/>
      <c r="J271" s="179">
        <f>ROUND(I271*H271,2)</f>
        <v>0</v>
      </c>
      <c r="K271" s="180"/>
      <c r="L271" s="39"/>
      <c r="M271" s="181" t="s">
        <v>1</v>
      </c>
      <c r="N271" s="182" t="s">
        <v>38</v>
      </c>
      <c r="O271" s="77"/>
      <c r="P271" s="183">
        <f>O271*H271</f>
        <v>0</v>
      </c>
      <c r="Q271" s="183">
        <v>0</v>
      </c>
      <c r="R271" s="183">
        <f>Q271*H271</f>
        <v>0</v>
      </c>
      <c r="S271" s="183">
        <v>0</v>
      </c>
      <c r="T271" s="18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85" t="s">
        <v>233</v>
      </c>
      <c r="AT271" s="185" t="s">
        <v>191</v>
      </c>
      <c r="AU271" s="185" t="s">
        <v>82</v>
      </c>
      <c r="AY271" s="19" t="s">
        <v>189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9" t="s">
        <v>80</v>
      </c>
      <c r="BK271" s="186">
        <f>ROUND(I271*H271,2)</f>
        <v>0</v>
      </c>
      <c r="BL271" s="19" t="s">
        <v>233</v>
      </c>
      <c r="BM271" s="185" t="s">
        <v>634</v>
      </c>
    </row>
    <row r="272" s="2" customFormat="1" ht="16.5" customHeight="1">
      <c r="A272" s="38"/>
      <c r="B272" s="172"/>
      <c r="C272" s="219" t="s">
        <v>399</v>
      </c>
      <c r="D272" s="219" t="s">
        <v>874</v>
      </c>
      <c r="E272" s="220" t="s">
        <v>2322</v>
      </c>
      <c r="F272" s="221" t="s">
        <v>2323</v>
      </c>
      <c r="G272" s="222" t="s">
        <v>553</v>
      </c>
      <c r="H272" s="223">
        <v>14</v>
      </c>
      <c r="I272" s="224"/>
      <c r="J272" s="225">
        <f>ROUND(I272*H272,2)</f>
        <v>0</v>
      </c>
      <c r="K272" s="226"/>
      <c r="L272" s="227"/>
      <c r="M272" s="228" t="s">
        <v>1</v>
      </c>
      <c r="N272" s="229" t="s">
        <v>38</v>
      </c>
      <c r="O272" s="77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5" t="s">
        <v>281</v>
      </c>
      <c r="AT272" s="185" t="s">
        <v>874</v>
      </c>
      <c r="AU272" s="185" t="s">
        <v>82</v>
      </c>
      <c r="AY272" s="19" t="s">
        <v>189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9" t="s">
        <v>80</v>
      </c>
      <c r="BK272" s="186">
        <f>ROUND(I272*H272,2)</f>
        <v>0</v>
      </c>
      <c r="BL272" s="19" t="s">
        <v>233</v>
      </c>
      <c r="BM272" s="185" t="s">
        <v>637</v>
      </c>
    </row>
    <row r="273" s="2" customFormat="1" ht="16.5" customHeight="1">
      <c r="A273" s="38"/>
      <c r="B273" s="172"/>
      <c r="C273" s="173" t="s">
        <v>639</v>
      </c>
      <c r="D273" s="173" t="s">
        <v>191</v>
      </c>
      <c r="E273" s="174" t="s">
        <v>2324</v>
      </c>
      <c r="F273" s="175" t="s">
        <v>2325</v>
      </c>
      <c r="G273" s="176" t="s">
        <v>553</v>
      </c>
      <c r="H273" s="177">
        <v>28</v>
      </c>
      <c r="I273" s="178"/>
      <c r="J273" s="179">
        <f>ROUND(I273*H273,2)</f>
        <v>0</v>
      </c>
      <c r="K273" s="180"/>
      <c r="L273" s="39"/>
      <c r="M273" s="181" t="s">
        <v>1</v>
      </c>
      <c r="N273" s="182" t="s">
        <v>38</v>
      </c>
      <c r="O273" s="77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85" t="s">
        <v>233</v>
      </c>
      <c r="AT273" s="185" t="s">
        <v>191</v>
      </c>
      <c r="AU273" s="185" t="s">
        <v>82</v>
      </c>
      <c r="AY273" s="19" t="s">
        <v>189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9" t="s">
        <v>80</v>
      </c>
      <c r="BK273" s="186">
        <f>ROUND(I273*H273,2)</f>
        <v>0</v>
      </c>
      <c r="BL273" s="19" t="s">
        <v>233</v>
      </c>
      <c r="BM273" s="185" t="s">
        <v>642</v>
      </c>
    </row>
    <row r="274" s="2" customFormat="1" ht="21.75" customHeight="1">
      <c r="A274" s="38"/>
      <c r="B274" s="172"/>
      <c r="C274" s="219" t="s">
        <v>403</v>
      </c>
      <c r="D274" s="219" t="s">
        <v>874</v>
      </c>
      <c r="E274" s="220" t="s">
        <v>2326</v>
      </c>
      <c r="F274" s="221" t="s">
        <v>2327</v>
      </c>
      <c r="G274" s="222" t="s">
        <v>553</v>
      </c>
      <c r="H274" s="223">
        <v>28</v>
      </c>
      <c r="I274" s="224"/>
      <c r="J274" s="225">
        <f>ROUND(I274*H274,2)</f>
        <v>0</v>
      </c>
      <c r="K274" s="226"/>
      <c r="L274" s="227"/>
      <c r="M274" s="228" t="s">
        <v>1</v>
      </c>
      <c r="N274" s="229" t="s">
        <v>38</v>
      </c>
      <c r="O274" s="77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5" t="s">
        <v>281</v>
      </c>
      <c r="AT274" s="185" t="s">
        <v>874</v>
      </c>
      <c r="AU274" s="185" t="s">
        <v>82</v>
      </c>
      <c r="AY274" s="19" t="s">
        <v>189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9" t="s">
        <v>80</v>
      </c>
      <c r="BK274" s="186">
        <f>ROUND(I274*H274,2)</f>
        <v>0</v>
      </c>
      <c r="BL274" s="19" t="s">
        <v>233</v>
      </c>
      <c r="BM274" s="185" t="s">
        <v>646</v>
      </c>
    </row>
    <row r="275" s="2" customFormat="1" ht="16.5" customHeight="1">
      <c r="A275" s="38"/>
      <c r="B275" s="172"/>
      <c r="C275" s="173" t="s">
        <v>652</v>
      </c>
      <c r="D275" s="173" t="s">
        <v>191</v>
      </c>
      <c r="E275" s="174" t="s">
        <v>2328</v>
      </c>
      <c r="F275" s="175" t="s">
        <v>2329</v>
      </c>
      <c r="G275" s="176" t="s">
        <v>553</v>
      </c>
      <c r="H275" s="177">
        <v>14</v>
      </c>
      <c r="I275" s="178"/>
      <c r="J275" s="179">
        <f>ROUND(I275*H275,2)</f>
        <v>0</v>
      </c>
      <c r="K275" s="180"/>
      <c r="L275" s="39"/>
      <c r="M275" s="181" t="s">
        <v>1</v>
      </c>
      <c r="N275" s="182" t="s">
        <v>38</v>
      </c>
      <c r="O275" s="77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85" t="s">
        <v>233</v>
      </c>
      <c r="AT275" s="185" t="s">
        <v>191</v>
      </c>
      <c r="AU275" s="185" t="s">
        <v>82</v>
      </c>
      <c r="AY275" s="19" t="s">
        <v>189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9" t="s">
        <v>80</v>
      </c>
      <c r="BK275" s="186">
        <f>ROUND(I275*H275,2)</f>
        <v>0</v>
      </c>
      <c r="BL275" s="19" t="s">
        <v>233</v>
      </c>
      <c r="BM275" s="185" t="s">
        <v>655</v>
      </c>
    </row>
    <row r="276" s="2" customFormat="1" ht="24.15" customHeight="1">
      <c r="A276" s="38"/>
      <c r="B276" s="172"/>
      <c r="C276" s="219" t="s">
        <v>406</v>
      </c>
      <c r="D276" s="219" t="s">
        <v>874</v>
      </c>
      <c r="E276" s="220" t="s">
        <v>2330</v>
      </c>
      <c r="F276" s="221" t="s">
        <v>2331</v>
      </c>
      <c r="G276" s="222" t="s">
        <v>553</v>
      </c>
      <c r="H276" s="223">
        <v>14</v>
      </c>
      <c r="I276" s="224"/>
      <c r="J276" s="225">
        <f>ROUND(I276*H276,2)</f>
        <v>0</v>
      </c>
      <c r="K276" s="226"/>
      <c r="L276" s="227"/>
      <c r="M276" s="228" t="s">
        <v>1</v>
      </c>
      <c r="N276" s="229" t="s">
        <v>38</v>
      </c>
      <c r="O276" s="77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5" t="s">
        <v>281</v>
      </c>
      <c r="AT276" s="185" t="s">
        <v>874</v>
      </c>
      <c r="AU276" s="185" t="s">
        <v>82</v>
      </c>
      <c r="AY276" s="19" t="s">
        <v>189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9" t="s">
        <v>80</v>
      </c>
      <c r="BK276" s="186">
        <f>ROUND(I276*H276,2)</f>
        <v>0</v>
      </c>
      <c r="BL276" s="19" t="s">
        <v>233</v>
      </c>
      <c r="BM276" s="185" t="s">
        <v>658</v>
      </c>
    </row>
    <row r="277" s="2" customFormat="1" ht="16.5" customHeight="1">
      <c r="A277" s="38"/>
      <c r="B277" s="172"/>
      <c r="C277" s="173" t="s">
        <v>659</v>
      </c>
      <c r="D277" s="173" t="s">
        <v>191</v>
      </c>
      <c r="E277" s="174" t="s">
        <v>2332</v>
      </c>
      <c r="F277" s="175" t="s">
        <v>2333</v>
      </c>
      <c r="G277" s="176" t="s">
        <v>553</v>
      </c>
      <c r="H277" s="177">
        <v>14</v>
      </c>
      <c r="I277" s="178"/>
      <c r="J277" s="179">
        <f>ROUND(I277*H277,2)</f>
        <v>0</v>
      </c>
      <c r="K277" s="180"/>
      <c r="L277" s="39"/>
      <c r="M277" s="181" t="s">
        <v>1</v>
      </c>
      <c r="N277" s="182" t="s">
        <v>38</v>
      </c>
      <c r="O277" s="77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5" t="s">
        <v>233</v>
      </c>
      <c r="AT277" s="185" t="s">
        <v>191</v>
      </c>
      <c r="AU277" s="185" t="s">
        <v>82</v>
      </c>
      <c r="AY277" s="19" t="s">
        <v>189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9" t="s">
        <v>80</v>
      </c>
      <c r="BK277" s="186">
        <f>ROUND(I277*H277,2)</f>
        <v>0</v>
      </c>
      <c r="BL277" s="19" t="s">
        <v>233</v>
      </c>
      <c r="BM277" s="185" t="s">
        <v>662</v>
      </c>
    </row>
    <row r="278" s="2" customFormat="1" ht="24.15" customHeight="1">
      <c r="A278" s="38"/>
      <c r="B278" s="172"/>
      <c r="C278" s="219" t="s">
        <v>411</v>
      </c>
      <c r="D278" s="219" t="s">
        <v>874</v>
      </c>
      <c r="E278" s="220" t="s">
        <v>2334</v>
      </c>
      <c r="F278" s="221" t="s">
        <v>2335</v>
      </c>
      <c r="G278" s="222" t="s">
        <v>553</v>
      </c>
      <c r="H278" s="223">
        <v>14</v>
      </c>
      <c r="I278" s="224"/>
      <c r="J278" s="225">
        <f>ROUND(I278*H278,2)</f>
        <v>0</v>
      </c>
      <c r="K278" s="226"/>
      <c r="L278" s="227"/>
      <c r="M278" s="228" t="s">
        <v>1</v>
      </c>
      <c r="N278" s="229" t="s">
        <v>38</v>
      </c>
      <c r="O278" s="77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5" t="s">
        <v>281</v>
      </c>
      <c r="AT278" s="185" t="s">
        <v>874</v>
      </c>
      <c r="AU278" s="185" t="s">
        <v>82</v>
      </c>
      <c r="AY278" s="19" t="s">
        <v>189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9" t="s">
        <v>80</v>
      </c>
      <c r="BK278" s="186">
        <f>ROUND(I278*H278,2)</f>
        <v>0</v>
      </c>
      <c r="BL278" s="19" t="s">
        <v>233</v>
      </c>
      <c r="BM278" s="185" t="s">
        <v>665</v>
      </c>
    </row>
    <row r="279" s="2" customFormat="1" ht="24.15" customHeight="1">
      <c r="A279" s="38"/>
      <c r="B279" s="172"/>
      <c r="C279" s="173" t="s">
        <v>415</v>
      </c>
      <c r="D279" s="173" t="s">
        <v>191</v>
      </c>
      <c r="E279" s="174" t="s">
        <v>2336</v>
      </c>
      <c r="F279" s="175" t="s">
        <v>2337</v>
      </c>
      <c r="G279" s="176" t="s">
        <v>312</v>
      </c>
      <c r="H279" s="177">
        <v>1</v>
      </c>
      <c r="I279" s="178"/>
      <c r="J279" s="179">
        <f>ROUND(I279*H279,2)</f>
        <v>0</v>
      </c>
      <c r="K279" s="180"/>
      <c r="L279" s="39"/>
      <c r="M279" s="181" t="s">
        <v>1</v>
      </c>
      <c r="N279" s="182" t="s">
        <v>38</v>
      </c>
      <c r="O279" s="77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5" t="s">
        <v>233</v>
      </c>
      <c r="AT279" s="185" t="s">
        <v>191</v>
      </c>
      <c r="AU279" s="185" t="s">
        <v>82</v>
      </c>
      <c r="AY279" s="19" t="s">
        <v>189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9" t="s">
        <v>80</v>
      </c>
      <c r="BK279" s="186">
        <f>ROUND(I279*H279,2)</f>
        <v>0</v>
      </c>
      <c r="BL279" s="19" t="s">
        <v>233</v>
      </c>
      <c r="BM279" s="185" t="s">
        <v>674</v>
      </c>
    </row>
    <row r="280" s="2" customFormat="1" ht="24.15" customHeight="1">
      <c r="A280" s="38"/>
      <c r="B280" s="172"/>
      <c r="C280" s="173" t="s">
        <v>675</v>
      </c>
      <c r="D280" s="173" t="s">
        <v>191</v>
      </c>
      <c r="E280" s="174" t="s">
        <v>2338</v>
      </c>
      <c r="F280" s="175" t="s">
        <v>2339</v>
      </c>
      <c r="G280" s="176" t="s">
        <v>312</v>
      </c>
      <c r="H280" s="177">
        <v>1</v>
      </c>
      <c r="I280" s="178"/>
      <c r="J280" s="179">
        <f>ROUND(I280*H280,2)</f>
        <v>0</v>
      </c>
      <c r="K280" s="180"/>
      <c r="L280" s="39"/>
      <c r="M280" s="181" t="s">
        <v>1</v>
      </c>
      <c r="N280" s="182" t="s">
        <v>38</v>
      </c>
      <c r="O280" s="77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5" t="s">
        <v>233</v>
      </c>
      <c r="AT280" s="185" t="s">
        <v>191</v>
      </c>
      <c r="AU280" s="185" t="s">
        <v>82</v>
      </c>
      <c r="AY280" s="19" t="s">
        <v>189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9" t="s">
        <v>80</v>
      </c>
      <c r="BK280" s="186">
        <f>ROUND(I280*H280,2)</f>
        <v>0</v>
      </c>
      <c r="BL280" s="19" t="s">
        <v>233</v>
      </c>
      <c r="BM280" s="185" t="s">
        <v>678</v>
      </c>
    </row>
    <row r="281" s="2" customFormat="1" ht="24.15" customHeight="1">
      <c r="A281" s="38"/>
      <c r="B281" s="172"/>
      <c r="C281" s="173" t="s">
        <v>421</v>
      </c>
      <c r="D281" s="173" t="s">
        <v>191</v>
      </c>
      <c r="E281" s="174" t="s">
        <v>2340</v>
      </c>
      <c r="F281" s="175" t="s">
        <v>2341</v>
      </c>
      <c r="G281" s="176" t="s">
        <v>312</v>
      </c>
      <c r="H281" s="177">
        <v>66</v>
      </c>
      <c r="I281" s="178"/>
      <c r="J281" s="179">
        <f>ROUND(I281*H281,2)</f>
        <v>0</v>
      </c>
      <c r="K281" s="180"/>
      <c r="L281" s="39"/>
      <c r="M281" s="181" t="s">
        <v>1</v>
      </c>
      <c r="N281" s="182" t="s">
        <v>38</v>
      </c>
      <c r="O281" s="77"/>
      <c r="P281" s="183">
        <f>O281*H281</f>
        <v>0</v>
      </c>
      <c r="Q281" s="183">
        <v>0</v>
      </c>
      <c r="R281" s="183">
        <f>Q281*H281</f>
        <v>0</v>
      </c>
      <c r="S281" s="183">
        <v>0</v>
      </c>
      <c r="T281" s="18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5" t="s">
        <v>233</v>
      </c>
      <c r="AT281" s="185" t="s">
        <v>191</v>
      </c>
      <c r="AU281" s="185" t="s">
        <v>82</v>
      </c>
      <c r="AY281" s="19" t="s">
        <v>189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9" t="s">
        <v>80</v>
      </c>
      <c r="BK281" s="186">
        <f>ROUND(I281*H281,2)</f>
        <v>0</v>
      </c>
      <c r="BL281" s="19" t="s">
        <v>233</v>
      </c>
      <c r="BM281" s="185" t="s">
        <v>682</v>
      </c>
    </row>
    <row r="282" s="2" customFormat="1" ht="16.5" customHeight="1">
      <c r="A282" s="38"/>
      <c r="B282" s="172"/>
      <c r="C282" s="173" t="s">
        <v>684</v>
      </c>
      <c r="D282" s="173" t="s">
        <v>191</v>
      </c>
      <c r="E282" s="174" t="s">
        <v>2342</v>
      </c>
      <c r="F282" s="175" t="s">
        <v>2343</v>
      </c>
      <c r="G282" s="176" t="s">
        <v>553</v>
      </c>
      <c r="H282" s="177">
        <v>18</v>
      </c>
      <c r="I282" s="178"/>
      <c r="J282" s="179">
        <f>ROUND(I282*H282,2)</f>
        <v>0</v>
      </c>
      <c r="K282" s="180"/>
      <c r="L282" s="39"/>
      <c r="M282" s="181" t="s">
        <v>1</v>
      </c>
      <c r="N282" s="182" t="s">
        <v>38</v>
      </c>
      <c r="O282" s="77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85" t="s">
        <v>233</v>
      </c>
      <c r="AT282" s="185" t="s">
        <v>191</v>
      </c>
      <c r="AU282" s="185" t="s">
        <v>82</v>
      </c>
      <c r="AY282" s="19" t="s">
        <v>189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9" t="s">
        <v>80</v>
      </c>
      <c r="BK282" s="186">
        <f>ROUND(I282*H282,2)</f>
        <v>0</v>
      </c>
      <c r="BL282" s="19" t="s">
        <v>233</v>
      </c>
      <c r="BM282" s="185" t="s">
        <v>687</v>
      </c>
    </row>
    <row r="283" s="2" customFormat="1" ht="24.15" customHeight="1">
      <c r="A283" s="38"/>
      <c r="B283" s="172"/>
      <c r="C283" s="173" t="s">
        <v>426</v>
      </c>
      <c r="D283" s="173" t="s">
        <v>191</v>
      </c>
      <c r="E283" s="174" t="s">
        <v>2344</v>
      </c>
      <c r="F283" s="175" t="s">
        <v>2345</v>
      </c>
      <c r="G283" s="176" t="s">
        <v>312</v>
      </c>
      <c r="H283" s="177">
        <v>1</v>
      </c>
      <c r="I283" s="178"/>
      <c r="J283" s="179">
        <f>ROUND(I283*H283,2)</f>
        <v>0</v>
      </c>
      <c r="K283" s="180"/>
      <c r="L283" s="39"/>
      <c r="M283" s="181" t="s">
        <v>1</v>
      </c>
      <c r="N283" s="182" t="s">
        <v>38</v>
      </c>
      <c r="O283" s="77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5" t="s">
        <v>233</v>
      </c>
      <c r="AT283" s="185" t="s">
        <v>191</v>
      </c>
      <c r="AU283" s="185" t="s">
        <v>82</v>
      </c>
      <c r="AY283" s="19" t="s">
        <v>189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9" t="s">
        <v>80</v>
      </c>
      <c r="BK283" s="186">
        <f>ROUND(I283*H283,2)</f>
        <v>0</v>
      </c>
      <c r="BL283" s="19" t="s">
        <v>233</v>
      </c>
      <c r="BM283" s="185" t="s">
        <v>702</v>
      </c>
    </row>
    <row r="284" s="2" customFormat="1" ht="24.15" customHeight="1">
      <c r="A284" s="38"/>
      <c r="B284" s="172"/>
      <c r="C284" s="173" t="s">
        <v>431</v>
      </c>
      <c r="D284" s="173" t="s">
        <v>191</v>
      </c>
      <c r="E284" s="174" t="s">
        <v>2346</v>
      </c>
      <c r="F284" s="175" t="s">
        <v>2347</v>
      </c>
      <c r="G284" s="176" t="s">
        <v>553</v>
      </c>
      <c r="H284" s="177">
        <v>15</v>
      </c>
      <c r="I284" s="178"/>
      <c r="J284" s="179">
        <f>ROUND(I284*H284,2)</f>
        <v>0</v>
      </c>
      <c r="K284" s="180"/>
      <c r="L284" s="39"/>
      <c r="M284" s="181" t="s">
        <v>1</v>
      </c>
      <c r="N284" s="182" t="s">
        <v>38</v>
      </c>
      <c r="O284" s="77"/>
      <c r="P284" s="183">
        <f>O284*H284</f>
        <v>0</v>
      </c>
      <c r="Q284" s="183">
        <v>0</v>
      </c>
      <c r="R284" s="183">
        <f>Q284*H284</f>
        <v>0</v>
      </c>
      <c r="S284" s="183">
        <v>0</v>
      </c>
      <c r="T284" s="18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5" t="s">
        <v>233</v>
      </c>
      <c r="AT284" s="185" t="s">
        <v>191</v>
      </c>
      <c r="AU284" s="185" t="s">
        <v>82</v>
      </c>
      <c r="AY284" s="19" t="s">
        <v>189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9" t="s">
        <v>80</v>
      </c>
      <c r="BK284" s="186">
        <f>ROUND(I284*H284,2)</f>
        <v>0</v>
      </c>
      <c r="BL284" s="19" t="s">
        <v>233</v>
      </c>
      <c r="BM284" s="185" t="s">
        <v>711</v>
      </c>
    </row>
    <row r="285" s="2" customFormat="1" ht="16.5" customHeight="1">
      <c r="A285" s="38"/>
      <c r="B285" s="172"/>
      <c r="C285" s="219" t="s">
        <v>720</v>
      </c>
      <c r="D285" s="219" t="s">
        <v>874</v>
      </c>
      <c r="E285" s="220" t="s">
        <v>2348</v>
      </c>
      <c r="F285" s="221" t="s">
        <v>2349</v>
      </c>
      <c r="G285" s="222" t="s">
        <v>553</v>
      </c>
      <c r="H285" s="223">
        <v>15</v>
      </c>
      <c r="I285" s="224"/>
      <c r="J285" s="225">
        <f>ROUND(I285*H285,2)</f>
        <v>0</v>
      </c>
      <c r="K285" s="226"/>
      <c r="L285" s="227"/>
      <c r="M285" s="228" t="s">
        <v>1</v>
      </c>
      <c r="N285" s="229" t="s">
        <v>38</v>
      </c>
      <c r="O285" s="77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5" t="s">
        <v>281</v>
      </c>
      <c r="AT285" s="185" t="s">
        <v>874</v>
      </c>
      <c r="AU285" s="185" t="s">
        <v>82</v>
      </c>
      <c r="AY285" s="19" t="s">
        <v>189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9" t="s">
        <v>80</v>
      </c>
      <c r="BK285" s="186">
        <f>ROUND(I285*H285,2)</f>
        <v>0</v>
      </c>
      <c r="BL285" s="19" t="s">
        <v>233</v>
      </c>
      <c r="BM285" s="185" t="s">
        <v>723</v>
      </c>
    </row>
    <row r="286" s="2" customFormat="1" ht="24.15" customHeight="1">
      <c r="A286" s="38"/>
      <c r="B286" s="172"/>
      <c r="C286" s="173" t="s">
        <v>434</v>
      </c>
      <c r="D286" s="173" t="s">
        <v>191</v>
      </c>
      <c r="E286" s="174" t="s">
        <v>2350</v>
      </c>
      <c r="F286" s="175" t="s">
        <v>2351</v>
      </c>
      <c r="G286" s="176" t="s">
        <v>312</v>
      </c>
      <c r="H286" s="177">
        <v>14</v>
      </c>
      <c r="I286" s="178"/>
      <c r="J286" s="179">
        <f>ROUND(I286*H286,2)</f>
        <v>0</v>
      </c>
      <c r="K286" s="180"/>
      <c r="L286" s="39"/>
      <c r="M286" s="181" t="s">
        <v>1</v>
      </c>
      <c r="N286" s="182" t="s">
        <v>38</v>
      </c>
      <c r="O286" s="77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5" t="s">
        <v>233</v>
      </c>
      <c r="AT286" s="185" t="s">
        <v>191</v>
      </c>
      <c r="AU286" s="185" t="s">
        <v>82</v>
      </c>
      <c r="AY286" s="19" t="s">
        <v>189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9" t="s">
        <v>80</v>
      </c>
      <c r="BK286" s="186">
        <f>ROUND(I286*H286,2)</f>
        <v>0</v>
      </c>
      <c r="BL286" s="19" t="s">
        <v>233</v>
      </c>
      <c r="BM286" s="185" t="s">
        <v>728</v>
      </c>
    </row>
    <row r="287" s="2" customFormat="1" ht="16.5" customHeight="1">
      <c r="A287" s="38"/>
      <c r="B287" s="172"/>
      <c r="C287" s="173" t="s">
        <v>731</v>
      </c>
      <c r="D287" s="173" t="s">
        <v>191</v>
      </c>
      <c r="E287" s="174" t="s">
        <v>2352</v>
      </c>
      <c r="F287" s="175" t="s">
        <v>2353</v>
      </c>
      <c r="G287" s="176" t="s">
        <v>553</v>
      </c>
      <c r="H287" s="177">
        <v>15</v>
      </c>
      <c r="I287" s="178"/>
      <c r="J287" s="179">
        <f>ROUND(I287*H287,2)</f>
        <v>0</v>
      </c>
      <c r="K287" s="180"/>
      <c r="L287" s="39"/>
      <c r="M287" s="181" t="s">
        <v>1</v>
      </c>
      <c r="N287" s="182" t="s">
        <v>38</v>
      </c>
      <c r="O287" s="77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85" t="s">
        <v>233</v>
      </c>
      <c r="AT287" s="185" t="s">
        <v>191</v>
      </c>
      <c r="AU287" s="185" t="s">
        <v>82</v>
      </c>
      <c r="AY287" s="19" t="s">
        <v>189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9" t="s">
        <v>80</v>
      </c>
      <c r="BK287" s="186">
        <f>ROUND(I287*H287,2)</f>
        <v>0</v>
      </c>
      <c r="BL287" s="19" t="s">
        <v>233</v>
      </c>
      <c r="BM287" s="185" t="s">
        <v>734</v>
      </c>
    </row>
    <row r="288" s="2" customFormat="1" ht="21.75" customHeight="1">
      <c r="A288" s="38"/>
      <c r="B288" s="172"/>
      <c r="C288" s="173" t="s">
        <v>440</v>
      </c>
      <c r="D288" s="173" t="s">
        <v>191</v>
      </c>
      <c r="E288" s="174" t="s">
        <v>2354</v>
      </c>
      <c r="F288" s="175" t="s">
        <v>2355</v>
      </c>
      <c r="G288" s="176" t="s">
        <v>553</v>
      </c>
      <c r="H288" s="177">
        <v>7</v>
      </c>
      <c r="I288" s="178"/>
      <c r="J288" s="179">
        <f>ROUND(I288*H288,2)</f>
        <v>0</v>
      </c>
      <c r="K288" s="180"/>
      <c r="L288" s="39"/>
      <c r="M288" s="181" t="s">
        <v>1</v>
      </c>
      <c r="N288" s="182" t="s">
        <v>38</v>
      </c>
      <c r="O288" s="77"/>
      <c r="P288" s="183">
        <f>O288*H288</f>
        <v>0</v>
      </c>
      <c r="Q288" s="183">
        <v>0</v>
      </c>
      <c r="R288" s="183">
        <f>Q288*H288</f>
        <v>0</v>
      </c>
      <c r="S288" s="183">
        <v>0</v>
      </c>
      <c r="T288" s="18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5" t="s">
        <v>233</v>
      </c>
      <c r="AT288" s="185" t="s">
        <v>191</v>
      </c>
      <c r="AU288" s="185" t="s">
        <v>82</v>
      </c>
      <c r="AY288" s="19" t="s">
        <v>189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9" t="s">
        <v>80</v>
      </c>
      <c r="BK288" s="186">
        <f>ROUND(I288*H288,2)</f>
        <v>0</v>
      </c>
      <c r="BL288" s="19" t="s">
        <v>233</v>
      </c>
      <c r="BM288" s="185" t="s">
        <v>737</v>
      </c>
    </row>
    <row r="289" s="14" customFormat="1">
      <c r="A289" s="14"/>
      <c r="B289" s="195"/>
      <c r="C289" s="14"/>
      <c r="D289" s="188" t="s">
        <v>195</v>
      </c>
      <c r="E289" s="196" t="s">
        <v>1</v>
      </c>
      <c r="F289" s="197" t="s">
        <v>2356</v>
      </c>
      <c r="G289" s="14"/>
      <c r="H289" s="198">
        <v>7</v>
      </c>
      <c r="I289" s="199"/>
      <c r="J289" s="14"/>
      <c r="K289" s="14"/>
      <c r="L289" s="195"/>
      <c r="M289" s="200"/>
      <c r="N289" s="201"/>
      <c r="O289" s="201"/>
      <c r="P289" s="201"/>
      <c r="Q289" s="201"/>
      <c r="R289" s="201"/>
      <c r="S289" s="201"/>
      <c r="T289" s="20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196" t="s">
        <v>195</v>
      </c>
      <c r="AU289" s="196" t="s">
        <v>82</v>
      </c>
      <c r="AV289" s="14" t="s">
        <v>82</v>
      </c>
      <c r="AW289" s="14" t="s">
        <v>30</v>
      </c>
      <c r="AX289" s="14" t="s">
        <v>73</v>
      </c>
      <c r="AY289" s="196" t="s">
        <v>189</v>
      </c>
    </row>
    <row r="290" s="15" customFormat="1">
      <c r="A290" s="15"/>
      <c r="B290" s="203"/>
      <c r="C290" s="15"/>
      <c r="D290" s="188" t="s">
        <v>195</v>
      </c>
      <c r="E290" s="204" t="s">
        <v>1</v>
      </c>
      <c r="F290" s="205" t="s">
        <v>200</v>
      </c>
      <c r="G290" s="15"/>
      <c r="H290" s="206">
        <v>7</v>
      </c>
      <c r="I290" s="207"/>
      <c r="J290" s="15"/>
      <c r="K290" s="15"/>
      <c r="L290" s="203"/>
      <c r="M290" s="208"/>
      <c r="N290" s="209"/>
      <c r="O290" s="209"/>
      <c r="P290" s="209"/>
      <c r="Q290" s="209"/>
      <c r="R290" s="209"/>
      <c r="S290" s="209"/>
      <c r="T290" s="210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04" t="s">
        <v>195</v>
      </c>
      <c r="AU290" s="204" t="s">
        <v>82</v>
      </c>
      <c r="AV290" s="15" t="s">
        <v>104</v>
      </c>
      <c r="AW290" s="15" t="s">
        <v>30</v>
      </c>
      <c r="AX290" s="15" t="s">
        <v>80</v>
      </c>
      <c r="AY290" s="204" t="s">
        <v>189</v>
      </c>
    </row>
    <row r="291" s="12" customFormat="1" ht="22.8" customHeight="1">
      <c r="A291" s="12"/>
      <c r="B291" s="159"/>
      <c r="C291" s="12"/>
      <c r="D291" s="160" t="s">
        <v>72</v>
      </c>
      <c r="E291" s="170" t="s">
        <v>1826</v>
      </c>
      <c r="F291" s="170" t="s">
        <v>2357</v>
      </c>
      <c r="G291" s="12"/>
      <c r="H291" s="12"/>
      <c r="I291" s="162"/>
      <c r="J291" s="171">
        <f>BK291</f>
        <v>0</v>
      </c>
      <c r="K291" s="12"/>
      <c r="L291" s="159"/>
      <c r="M291" s="164"/>
      <c r="N291" s="165"/>
      <c r="O291" s="165"/>
      <c r="P291" s="166">
        <f>SUM(P292:P295)</f>
        <v>0</v>
      </c>
      <c r="Q291" s="165"/>
      <c r="R291" s="166">
        <f>SUM(R292:R295)</f>
        <v>0</v>
      </c>
      <c r="S291" s="165"/>
      <c r="T291" s="167">
        <f>SUM(T292:T295)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60" t="s">
        <v>82</v>
      </c>
      <c r="AT291" s="168" t="s">
        <v>72</v>
      </c>
      <c r="AU291" s="168" t="s">
        <v>80</v>
      </c>
      <c r="AY291" s="160" t="s">
        <v>189</v>
      </c>
      <c r="BK291" s="169">
        <f>SUM(BK292:BK295)</f>
        <v>0</v>
      </c>
    </row>
    <row r="292" s="2" customFormat="1" ht="33" customHeight="1">
      <c r="A292" s="38"/>
      <c r="B292" s="172"/>
      <c r="C292" s="173" t="s">
        <v>738</v>
      </c>
      <c r="D292" s="173" t="s">
        <v>191</v>
      </c>
      <c r="E292" s="174" t="s">
        <v>2358</v>
      </c>
      <c r="F292" s="175" t="s">
        <v>2359</v>
      </c>
      <c r="G292" s="176" t="s">
        <v>312</v>
      </c>
      <c r="H292" s="177">
        <v>15</v>
      </c>
      <c r="I292" s="178"/>
      <c r="J292" s="179">
        <f>ROUND(I292*H292,2)</f>
        <v>0</v>
      </c>
      <c r="K292" s="180"/>
      <c r="L292" s="39"/>
      <c r="M292" s="181" t="s">
        <v>1</v>
      </c>
      <c r="N292" s="182" t="s">
        <v>38</v>
      </c>
      <c r="O292" s="77"/>
      <c r="P292" s="183">
        <f>O292*H292</f>
        <v>0</v>
      </c>
      <c r="Q292" s="183">
        <v>0</v>
      </c>
      <c r="R292" s="183">
        <f>Q292*H292</f>
        <v>0</v>
      </c>
      <c r="S292" s="183">
        <v>0</v>
      </c>
      <c r="T292" s="18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5" t="s">
        <v>233</v>
      </c>
      <c r="AT292" s="185" t="s">
        <v>191</v>
      </c>
      <c r="AU292" s="185" t="s">
        <v>82</v>
      </c>
      <c r="AY292" s="19" t="s">
        <v>189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9" t="s">
        <v>80</v>
      </c>
      <c r="BK292" s="186">
        <f>ROUND(I292*H292,2)</f>
        <v>0</v>
      </c>
      <c r="BL292" s="19" t="s">
        <v>233</v>
      </c>
      <c r="BM292" s="185" t="s">
        <v>741</v>
      </c>
    </row>
    <row r="293" s="2" customFormat="1" ht="33" customHeight="1">
      <c r="A293" s="38"/>
      <c r="B293" s="172"/>
      <c r="C293" s="173" t="s">
        <v>444</v>
      </c>
      <c r="D293" s="173" t="s">
        <v>191</v>
      </c>
      <c r="E293" s="174" t="s">
        <v>2360</v>
      </c>
      <c r="F293" s="175" t="s">
        <v>2361</v>
      </c>
      <c r="G293" s="176" t="s">
        <v>312</v>
      </c>
      <c r="H293" s="177">
        <v>1</v>
      </c>
      <c r="I293" s="178"/>
      <c r="J293" s="179">
        <f>ROUND(I293*H293,2)</f>
        <v>0</v>
      </c>
      <c r="K293" s="180"/>
      <c r="L293" s="39"/>
      <c r="M293" s="181" t="s">
        <v>1</v>
      </c>
      <c r="N293" s="182" t="s">
        <v>38</v>
      </c>
      <c r="O293" s="77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85" t="s">
        <v>233</v>
      </c>
      <c r="AT293" s="185" t="s">
        <v>191</v>
      </c>
      <c r="AU293" s="185" t="s">
        <v>82</v>
      </c>
      <c r="AY293" s="19" t="s">
        <v>189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9" t="s">
        <v>80</v>
      </c>
      <c r="BK293" s="186">
        <f>ROUND(I293*H293,2)</f>
        <v>0</v>
      </c>
      <c r="BL293" s="19" t="s">
        <v>233</v>
      </c>
      <c r="BM293" s="185" t="s">
        <v>744</v>
      </c>
    </row>
    <row r="294" s="2" customFormat="1" ht="33" customHeight="1">
      <c r="A294" s="38"/>
      <c r="B294" s="172"/>
      <c r="C294" s="173" t="s">
        <v>749</v>
      </c>
      <c r="D294" s="173" t="s">
        <v>191</v>
      </c>
      <c r="E294" s="174" t="s">
        <v>2362</v>
      </c>
      <c r="F294" s="175" t="s">
        <v>2363</v>
      </c>
      <c r="G294" s="176" t="s">
        <v>312</v>
      </c>
      <c r="H294" s="177">
        <v>14</v>
      </c>
      <c r="I294" s="178"/>
      <c r="J294" s="179">
        <f>ROUND(I294*H294,2)</f>
        <v>0</v>
      </c>
      <c r="K294" s="180"/>
      <c r="L294" s="39"/>
      <c r="M294" s="181" t="s">
        <v>1</v>
      </c>
      <c r="N294" s="182" t="s">
        <v>38</v>
      </c>
      <c r="O294" s="77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85" t="s">
        <v>233</v>
      </c>
      <c r="AT294" s="185" t="s">
        <v>191</v>
      </c>
      <c r="AU294" s="185" t="s">
        <v>82</v>
      </c>
      <c r="AY294" s="19" t="s">
        <v>189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9" t="s">
        <v>80</v>
      </c>
      <c r="BK294" s="186">
        <f>ROUND(I294*H294,2)</f>
        <v>0</v>
      </c>
      <c r="BL294" s="19" t="s">
        <v>233</v>
      </c>
      <c r="BM294" s="185" t="s">
        <v>752</v>
      </c>
    </row>
    <row r="295" s="2" customFormat="1" ht="16.5" customHeight="1">
      <c r="A295" s="38"/>
      <c r="B295" s="172"/>
      <c r="C295" s="173" t="s">
        <v>471</v>
      </c>
      <c r="D295" s="173" t="s">
        <v>191</v>
      </c>
      <c r="E295" s="174" t="s">
        <v>2364</v>
      </c>
      <c r="F295" s="175" t="s">
        <v>2365</v>
      </c>
      <c r="G295" s="176" t="s">
        <v>312</v>
      </c>
      <c r="H295" s="177">
        <v>15</v>
      </c>
      <c r="I295" s="178"/>
      <c r="J295" s="179">
        <f>ROUND(I295*H295,2)</f>
        <v>0</v>
      </c>
      <c r="K295" s="180"/>
      <c r="L295" s="39"/>
      <c r="M295" s="181" t="s">
        <v>1</v>
      </c>
      <c r="N295" s="182" t="s">
        <v>38</v>
      </c>
      <c r="O295" s="77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5" t="s">
        <v>233</v>
      </c>
      <c r="AT295" s="185" t="s">
        <v>191</v>
      </c>
      <c r="AU295" s="185" t="s">
        <v>82</v>
      </c>
      <c r="AY295" s="19" t="s">
        <v>189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9" t="s">
        <v>80</v>
      </c>
      <c r="BK295" s="186">
        <f>ROUND(I295*H295,2)</f>
        <v>0</v>
      </c>
      <c r="BL295" s="19" t="s">
        <v>233</v>
      </c>
      <c r="BM295" s="185" t="s">
        <v>757</v>
      </c>
    </row>
    <row r="296" s="12" customFormat="1" ht="22.8" customHeight="1">
      <c r="A296" s="12"/>
      <c r="B296" s="159"/>
      <c r="C296" s="12"/>
      <c r="D296" s="160" t="s">
        <v>72</v>
      </c>
      <c r="E296" s="170" t="s">
        <v>1836</v>
      </c>
      <c r="F296" s="170" t="s">
        <v>2366</v>
      </c>
      <c r="G296" s="12"/>
      <c r="H296" s="12"/>
      <c r="I296" s="162"/>
      <c r="J296" s="171">
        <f>BK296</f>
        <v>0</v>
      </c>
      <c r="K296" s="12"/>
      <c r="L296" s="159"/>
      <c r="M296" s="164"/>
      <c r="N296" s="165"/>
      <c r="O296" s="165"/>
      <c r="P296" s="166">
        <f>SUM(P297:P300)</f>
        <v>0</v>
      </c>
      <c r="Q296" s="165"/>
      <c r="R296" s="166">
        <f>SUM(R297:R300)</f>
        <v>0</v>
      </c>
      <c r="S296" s="165"/>
      <c r="T296" s="167">
        <f>SUM(T297:T300)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60" t="s">
        <v>82</v>
      </c>
      <c r="AT296" s="168" t="s">
        <v>72</v>
      </c>
      <c r="AU296" s="168" t="s">
        <v>80</v>
      </c>
      <c r="AY296" s="160" t="s">
        <v>189</v>
      </c>
      <c r="BK296" s="169">
        <f>SUM(BK297:BK300)</f>
        <v>0</v>
      </c>
    </row>
    <row r="297" s="2" customFormat="1" ht="24.15" customHeight="1">
      <c r="A297" s="38"/>
      <c r="B297" s="172"/>
      <c r="C297" s="173" t="s">
        <v>760</v>
      </c>
      <c r="D297" s="173" t="s">
        <v>191</v>
      </c>
      <c r="E297" s="174" t="s">
        <v>2367</v>
      </c>
      <c r="F297" s="175" t="s">
        <v>2368</v>
      </c>
      <c r="G297" s="176" t="s">
        <v>312</v>
      </c>
      <c r="H297" s="177">
        <v>1</v>
      </c>
      <c r="I297" s="178"/>
      <c r="J297" s="179">
        <f>ROUND(I297*H297,2)</f>
        <v>0</v>
      </c>
      <c r="K297" s="180"/>
      <c r="L297" s="39"/>
      <c r="M297" s="181" t="s">
        <v>1</v>
      </c>
      <c r="N297" s="182" t="s">
        <v>38</v>
      </c>
      <c r="O297" s="77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5" t="s">
        <v>233</v>
      </c>
      <c r="AT297" s="185" t="s">
        <v>191</v>
      </c>
      <c r="AU297" s="185" t="s">
        <v>82</v>
      </c>
      <c r="AY297" s="19" t="s">
        <v>189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9" t="s">
        <v>80</v>
      </c>
      <c r="BK297" s="186">
        <f>ROUND(I297*H297,2)</f>
        <v>0</v>
      </c>
      <c r="BL297" s="19" t="s">
        <v>233</v>
      </c>
      <c r="BM297" s="185" t="s">
        <v>763</v>
      </c>
    </row>
    <row r="298" s="2" customFormat="1" ht="24.15" customHeight="1">
      <c r="A298" s="38"/>
      <c r="B298" s="172"/>
      <c r="C298" s="173" t="s">
        <v>480</v>
      </c>
      <c r="D298" s="173" t="s">
        <v>191</v>
      </c>
      <c r="E298" s="174" t="s">
        <v>2369</v>
      </c>
      <c r="F298" s="175" t="s">
        <v>2370</v>
      </c>
      <c r="G298" s="176" t="s">
        <v>312</v>
      </c>
      <c r="H298" s="177">
        <v>1</v>
      </c>
      <c r="I298" s="178"/>
      <c r="J298" s="179">
        <f>ROUND(I298*H298,2)</f>
        <v>0</v>
      </c>
      <c r="K298" s="180"/>
      <c r="L298" s="39"/>
      <c r="M298" s="181" t="s">
        <v>1</v>
      </c>
      <c r="N298" s="182" t="s">
        <v>38</v>
      </c>
      <c r="O298" s="77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5" t="s">
        <v>233</v>
      </c>
      <c r="AT298" s="185" t="s">
        <v>191</v>
      </c>
      <c r="AU298" s="185" t="s">
        <v>82</v>
      </c>
      <c r="AY298" s="19" t="s">
        <v>189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9" t="s">
        <v>80</v>
      </c>
      <c r="BK298" s="186">
        <f>ROUND(I298*H298,2)</f>
        <v>0</v>
      </c>
      <c r="BL298" s="19" t="s">
        <v>233</v>
      </c>
      <c r="BM298" s="185" t="s">
        <v>767</v>
      </c>
    </row>
    <row r="299" s="2" customFormat="1" ht="24.15" customHeight="1">
      <c r="A299" s="38"/>
      <c r="B299" s="172"/>
      <c r="C299" s="173" t="s">
        <v>773</v>
      </c>
      <c r="D299" s="173" t="s">
        <v>191</v>
      </c>
      <c r="E299" s="174" t="s">
        <v>2371</v>
      </c>
      <c r="F299" s="175" t="s">
        <v>2372</v>
      </c>
      <c r="G299" s="176" t="s">
        <v>553</v>
      </c>
      <c r="H299" s="177">
        <v>1</v>
      </c>
      <c r="I299" s="178"/>
      <c r="J299" s="179">
        <f>ROUND(I299*H299,2)</f>
        <v>0</v>
      </c>
      <c r="K299" s="180"/>
      <c r="L299" s="39"/>
      <c r="M299" s="181" t="s">
        <v>1</v>
      </c>
      <c r="N299" s="182" t="s">
        <v>38</v>
      </c>
      <c r="O299" s="77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85" t="s">
        <v>233</v>
      </c>
      <c r="AT299" s="185" t="s">
        <v>191</v>
      </c>
      <c r="AU299" s="185" t="s">
        <v>82</v>
      </c>
      <c r="AY299" s="19" t="s">
        <v>189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9" t="s">
        <v>80</v>
      </c>
      <c r="BK299" s="186">
        <f>ROUND(I299*H299,2)</f>
        <v>0</v>
      </c>
      <c r="BL299" s="19" t="s">
        <v>233</v>
      </c>
      <c r="BM299" s="185" t="s">
        <v>776</v>
      </c>
    </row>
    <row r="300" s="2" customFormat="1" ht="33" customHeight="1">
      <c r="A300" s="38"/>
      <c r="B300" s="172"/>
      <c r="C300" s="173" t="s">
        <v>492</v>
      </c>
      <c r="D300" s="173" t="s">
        <v>191</v>
      </c>
      <c r="E300" s="174" t="s">
        <v>2373</v>
      </c>
      <c r="F300" s="175" t="s">
        <v>2374</v>
      </c>
      <c r="G300" s="176" t="s">
        <v>312</v>
      </c>
      <c r="H300" s="177">
        <v>1</v>
      </c>
      <c r="I300" s="178"/>
      <c r="J300" s="179">
        <f>ROUND(I300*H300,2)</f>
        <v>0</v>
      </c>
      <c r="K300" s="180"/>
      <c r="L300" s="39"/>
      <c r="M300" s="181" t="s">
        <v>1</v>
      </c>
      <c r="N300" s="182" t="s">
        <v>38</v>
      </c>
      <c r="O300" s="77"/>
      <c r="P300" s="183">
        <f>O300*H300</f>
        <v>0</v>
      </c>
      <c r="Q300" s="183">
        <v>0</v>
      </c>
      <c r="R300" s="183">
        <f>Q300*H300</f>
        <v>0</v>
      </c>
      <c r="S300" s="183">
        <v>0</v>
      </c>
      <c r="T300" s="18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85" t="s">
        <v>233</v>
      </c>
      <c r="AT300" s="185" t="s">
        <v>191</v>
      </c>
      <c r="AU300" s="185" t="s">
        <v>82</v>
      </c>
      <c r="AY300" s="19" t="s">
        <v>189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19" t="s">
        <v>80</v>
      </c>
      <c r="BK300" s="186">
        <f>ROUND(I300*H300,2)</f>
        <v>0</v>
      </c>
      <c r="BL300" s="19" t="s">
        <v>233</v>
      </c>
      <c r="BM300" s="185" t="s">
        <v>781</v>
      </c>
    </row>
    <row r="301" s="12" customFormat="1" ht="22.8" customHeight="1">
      <c r="A301" s="12"/>
      <c r="B301" s="159"/>
      <c r="C301" s="12"/>
      <c r="D301" s="160" t="s">
        <v>72</v>
      </c>
      <c r="E301" s="170" t="s">
        <v>2375</v>
      </c>
      <c r="F301" s="170" t="s">
        <v>2376</v>
      </c>
      <c r="G301" s="12"/>
      <c r="H301" s="12"/>
      <c r="I301" s="162"/>
      <c r="J301" s="171">
        <f>BK301</f>
        <v>0</v>
      </c>
      <c r="K301" s="12"/>
      <c r="L301" s="159"/>
      <c r="M301" s="164"/>
      <c r="N301" s="165"/>
      <c r="O301" s="165"/>
      <c r="P301" s="166">
        <f>SUM(P302:P310)</f>
        <v>0</v>
      </c>
      <c r="Q301" s="165"/>
      <c r="R301" s="166">
        <f>SUM(R302:R310)</f>
        <v>0</v>
      </c>
      <c r="S301" s="165"/>
      <c r="T301" s="167">
        <f>SUM(T302:T310)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60" t="s">
        <v>82</v>
      </c>
      <c r="AT301" s="168" t="s">
        <v>72</v>
      </c>
      <c r="AU301" s="168" t="s">
        <v>80</v>
      </c>
      <c r="AY301" s="160" t="s">
        <v>189</v>
      </c>
      <c r="BK301" s="169">
        <f>SUM(BK302:BK310)</f>
        <v>0</v>
      </c>
    </row>
    <row r="302" s="2" customFormat="1" ht="37.8" customHeight="1">
      <c r="A302" s="38"/>
      <c r="B302" s="172"/>
      <c r="C302" s="173" t="s">
        <v>784</v>
      </c>
      <c r="D302" s="173" t="s">
        <v>191</v>
      </c>
      <c r="E302" s="174" t="s">
        <v>2377</v>
      </c>
      <c r="F302" s="175" t="s">
        <v>2378</v>
      </c>
      <c r="G302" s="176" t="s">
        <v>228</v>
      </c>
      <c r="H302" s="177">
        <v>6.2999999999999998</v>
      </c>
      <c r="I302" s="178"/>
      <c r="J302" s="179">
        <f>ROUND(I302*H302,2)</f>
        <v>0</v>
      </c>
      <c r="K302" s="180"/>
      <c r="L302" s="39"/>
      <c r="M302" s="181" t="s">
        <v>1</v>
      </c>
      <c r="N302" s="182" t="s">
        <v>38</v>
      </c>
      <c r="O302" s="77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5" t="s">
        <v>233</v>
      </c>
      <c r="AT302" s="185" t="s">
        <v>191</v>
      </c>
      <c r="AU302" s="185" t="s">
        <v>82</v>
      </c>
      <c r="AY302" s="19" t="s">
        <v>189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9" t="s">
        <v>80</v>
      </c>
      <c r="BK302" s="186">
        <f>ROUND(I302*H302,2)</f>
        <v>0</v>
      </c>
      <c r="BL302" s="19" t="s">
        <v>233</v>
      </c>
      <c r="BM302" s="185" t="s">
        <v>785</v>
      </c>
    </row>
    <row r="303" s="13" customFormat="1">
      <c r="A303" s="13"/>
      <c r="B303" s="187"/>
      <c r="C303" s="13"/>
      <c r="D303" s="188" t="s">
        <v>195</v>
      </c>
      <c r="E303" s="189" t="s">
        <v>1</v>
      </c>
      <c r="F303" s="190" t="s">
        <v>2155</v>
      </c>
      <c r="G303" s="13"/>
      <c r="H303" s="189" t="s">
        <v>1</v>
      </c>
      <c r="I303" s="191"/>
      <c r="J303" s="13"/>
      <c r="K303" s="13"/>
      <c r="L303" s="187"/>
      <c r="M303" s="192"/>
      <c r="N303" s="193"/>
      <c r="O303" s="193"/>
      <c r="P303" s="193"/>
      <c r="Q303" s="193"/>
      <c r="R303" s="193"/>
      <c r="S303" s="193"/>
      <c r="T303" s="19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9" t="s">
        <v>195</v>
      </c>
      <c r="AU303" s="189" t="s">
        <v>82</v>
      </c>
      <c r="AV303" s="13" t="s">
        <v>80</v>
      </c>
      <c r="AW303" s="13" t="s">
        <v>30</v>
      </c>
      <c r="AX303" s="13" t="s">
        <v>73</v>
      </c>
      <c r="AY303" s="189" t="s">
        <v>189</v>
      </c>
    </row>
    <row r="304" s="14" customFormat="1">
      <c r="A304" s="14"/>
      <c r="B304" s="195"/>
      <c r="C304" s="14"/>
      <c r="D304" s="188" t="s">
        <v>195</v>
      </c>
      <c r="E304" s="196" t="s">
        <v>1</v>
      </c>
      <c r="F304" s="197" t="s">
        <v>2379</v>
      </c>
      <c r="G304" s="14"/>
      <c r="H304" s="198">
        <v>6.2999999999999998</v>
      </c>
      <c r="I304" s="199"/>
      <c r="J304" s="14"/>
      <c r="K304" s="14"/>
      <c r="L304" s="195"/>
      <c r="M304" s="200"/>
      <c r="N304" s="201"/>
      <c r="O304" s="201"/>
      <c r="P304" s="201"/>
      <c r="Q304" s="201"/>
      <c r="R304" s="201"/>
      <c r="S304" s="201"/>
      <c r="T304" s="20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6" t="s">
        <v>195</v>
      </c>
      <c r="AU304" s="196" t="s">
        <v>82</v>
      </c>
      <c r="AV304" s="14" t="s">
        <v>82</v>
      </c>
      <c r="AW304" s="14" t="s">
        <v>30</v>
      </c>
      <c r="AX304" s="14" t="s">
        <v>73</v>
      </c>
      <c r="AY304" s="196" t="s">
        <v>189</v>
      </c>
    </row>
    <row r="305" s="15" customFormat="1">
      <c r="A305" s="15"/>
      <c r="B305" s="203"/>
      <c r="C305" s="15"/>
      <c r="D305" s="188" t="s">
        <v>195</v>
      </c>
      <c r="E305" s="204" t="s">
        <v>1</v>
      </c>
      <c r="F305" s="205" t="s">
        <v>200</v>
      </c>
      <c r="G305" s="15"/>
      <c r="H305" s="206">
        <v>6.2999999999999998</v>
      </c>
      <c r="I305" s="207"/>
      <c r="J305" s="15"/>
      <c r="K305" s="15"/>
      <c r="L305" s="203"/>
      <c r="M305" s="208"/>
      <c r="N305" s="209"/>
      <c r="O305" s="209"/>
      <c r="P305" s="209"/>
      <c r="Q305" s="209"/>
      <c r="R305" s="209"/>
      <c r="S305" s="209"/>
      <c r="T305" s="21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04" t="s">
        <v>195</v>
      </c>
      <c r="AU305" s="204" t="s">
        <v>82</v>
      </c>
      <c r="AV305" s="15" t="s">
        <v>104</v>
      </c>
      <c r="AW305" s="15" t="s">
        <v>30</v>
      </c>
      <c r="AX305" s="15" t="s">
        <v>80</v>
      </c>
      <c r="AY305" s="204" t="s">
        <v>189</v>
      </c>
    </row>
    <row r="306" s="2" customFormat="1" ht="21.75" customHeight="1">
      <c r="A306" s="38"/>
      <c r="B306" s="172"/>
      <c r="C306" s="219" t="s">
        <v>495</v>
      </c>
      <c r="D306" s="219" t="s">
        <v>874</v>
      </c>
      <c r="E306" s="220" t="s">
        <v>2380</v>
      </c>
      <c r="F306" s="221" t="s">
        <v>2381</v>
      </c>
      <c r="G306" s="222" t="s">
        <v>553</v>
      </c>
      <c r="H306" s="223">
        <v>1</v>
      </c>
      <c r="I306" s="224"/>
      <c r="J306" s="225">
        <f>ROUND(I306*H306,2)</f>
        <v>0</v>
      </c>
      <c r="K306" s="226"/>
      <c r="L306" s="227"/>
      <c r="M306" s="228" t="s">
        <v>1</v>
      </c>
      <c r="N306" s="229" t="s">
        <v>38</v>
      </c>
      <c r="O306" s="77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85" t="s">
        <v>281</v>
      </c>
      <c r="AT306" s="185" t="s">
        <v>874</v>
      </c>
      <c r="AU306" s="185" t="s">
        <v>82</v>
      </c>
      <c r="AY306" s="19" t="s">
        <v>189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9" t="s">
        <v>80</v>
      </c>
      <c r="BK306" s="186">
        <f>ROUND(I306*H306,2)</f>
        <v>0</v>
      </c>
      <c r="BL306" s="19" t="s">
        <v>233</v>
      </c>
      <c r="BM306" s="185" t="s">
        <v>789</v>
      </c>
    </row>
    <row r="307" s="2" customFormat="1" ht="37.8" customHeight="1">
      <c r="A307" s="38"/>
      <c r="B307" s="172"/>
      <c r="C307" s="173" t="s">
        <v>790</v>
      </c>
      <c r="D307" s="173" t="s">
        <v>191</v>
      </c>
      <c r="E307" s="174" t="s">
        <v>2382</v>
      </c>
      <c r="F307" s="175" t="s">
        <v>2383</v>
      </c>
      <c r="G307" s="176" t="s">
        <v>228</v>
      </c>
      <c r="H307" s="177">
        <v>2.7000000000000002</v>
      </c>
      <c r="I307" s="178"/>
      <c r="J307" s="179">
        <f>ROUND(I307*H307,2)</f>
        <v>0</v>
      </c>
      <c r="K307" s="180"/>
      <c r="L307" s="39"/>
      <c r="M307" s="181" t="s">
        <v>1</v>
      </c>
      <c r="N307" s="182" t="s">
        <v>38</v>
      </c>
      <c r="O307" s="77"/>
      <c r="P307" s="183">
        <f>O307*H307</f>
        <v>0</v>
      </c>
      <c r="Q307" s="183">
        <v>0</v>
      </c>
      <c r="R307" s="183">
        <f>Q307*H307</f>
        <v>0</v>
      </c>
      <c r="S307" s="183">
        <v>0</v>
      </c>
      <c r="T307" s="18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5" t="s">
        <v>233</v>
      </c>
      <c r="AT307" s="185" t="s">
        <v>191</v>
      </c>
      <c r="AU307" s="185" t="s">
        <v>82</v>
      </c>
      <c r="AY307" s="19" t="s">
        <v>189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9" t="s">
        <v>80</v>
      </c>
      <c r="BK307" s="186">
        <f>ROUND(I307*H307,2)</f>
        <v>0</v>
      </c>
      <c r="BL307" s="19" t="s">
        <v>233</v>
      </c>
      <c r="BM307" s="185" t="s">
        <v>793</v>
      </c>
    </row>
    <row r="308" s="13" customFormat="1">
      <c r="A308" s="13"/>
      <c r="B308" s="187"/>
      <c r="C308" s="13"/>
      <c r="D308" s="188" t="s">
        <v>195</v>
      </c>
      <c r="E308" s="189" t="s">
        <v>1</v>
      </c>
      <c r="F308" s="190" t="s">
        <v>2155</v>
      </c>
      <c r="G308" s="13"/>
      <c r="H308" s="189" t="s">
        <v>1</v>
      </c>
      <c r="I308" s="191"/>
      <c r="J308" s="13"/>
      <c r="K308" s="13"/>
      <c r="L308" s="187"/>
      <c r="M308" s="192"/>
      <c r="N308" s="193"/>
      <c r="O308" s="193"/>
      <c r="P308" s="193"/>
      <c r="Q308" s="193"/>
      <c r="R308" s="193"/>
      <c r="S308" s="193"/>
      <c r="T308" s="19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9" t="s">
        <v>195</v>
      </c>
      <c r="AU308" s="189" t="s">
        <v>82</v>
      </c>
      <c r="AV308" s="13" t="s">
        <v>80</v>
      </c>
      <c r="AW308" s="13" t="s">
        <v>30</v>
      </c>
      <c r="AX308" s="13" t="s">
        <v>73</v>
      </c>
      <c r="AY308" s="189" t="s">
        <v>189</v>
      </c>
    </row>
    <row r="309" s="14" customFormat="1">
      <c r="A309" s="14"/>
      <c r="B309" s="195"/>
      <c r="C309" s="14"/>
      <c r="D309" s="188" t="s">
        <v>195</v>
      </c>
      <c r="E309" s="196" t="s">
        <v>1</v>
      </c>
      <c r="F309" s="197" t="s">
        <v>2384</v>
      </c>
      <c r="G309" s="14"/>
      <c r="H309" s="198">
        <v>2.7000000000000002</v>
      </c>
      <c r="I309" s="199"/>
      <c r="J309" s="14"/>
      <c r="K309" s="14"/>
      <c r="L309" s="195"/>
      <c r="M309" s="200"/>
      <c r="N309" s="201"/>
      <c r="O309" s="201"/>
      <c r="P309" s="201"/>
      <c r="Q309" s="201"/>
      <c r="R309" s="201"/>
      <c r="S309" s="201"/>
      <c r="T309" s="20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6" t="s">
        <v>195</v>
      </c>
      <c r="AU309" s="196" t="s">
        <v>82</v>
      </c>
      <c r="AV309" s="14" t="s">
        <v>82</v>
      </c>
      <c r="AW309" s="14" t="s">
        <v>30</v>
      </c>
      <c r="AX309" s="14" t="s">
        <v>73</v>
      </c>
      <c r="AY309" s="196" t="s">
        <v>189</v>
      </c>
    </row>
    <row r="310" s="15" customFormat="1">
      <c r="A310" s="15"/>
      <c r="B310" s="203"/>
      <c r="C310" s="15"/>
      <c r="D310" s="188" t="s">
        <v>195</v>
      </c>
      <c r="E310" s="204" t="s">
        <v>1</v>
      </c>
      <c r="F310" s="205" t="s">
        <v>200</v>
      </c>
      <c r="G310" s="15"/>
      <c r="H310" s="206">
        <v>2.7000000000000002</v>
      </c>
      <c r="I310" s="207"/>
      <c r="J310" s="15"/>
      <c r="K310" s="15"/>
      <c r="L310" s="203"/>
      <c r="M310" s="208"/>
      <c r="N310" s="209"/>
      <c r="O310" s="209"/>
      <c r="P310" s="209"/>
      <c r="Q310" s="209"/>
      <c r="R310" s="209"/>
      <c r="S310" s="209"/>
      <c r="T310" s="21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04" t="s">
        <v>195</v>
      </c>
      <c r="AU310" s="204" t="s">
        <v>82</v>
      </c>
      <c r="AV310" s="15" t="s">
        <v>104</v>
      </c>
      <c r="AW310" s="15" t="s">
        <v>30</v>
      </c>
      <c r="AX310" s="15" t="s">
        <v>80</v>
      </c>
      <c r="AY310" s="204" t="s">
        <v>189</v>
      </c>
    </row>
    <row r="311" s="12" customFormat="1" ht="22.8" customHeight="1">
      <c r="A311" s="12"/>
      <c r="B311" s="159"/>
      <c r="C311" s="12"/>
      <c r="D311" s="160" t="s">
        <v>72</v>
      </c>
      <c r="E311" s="170" t="s">
        <v>1840</v>
      </c>
      <c r="F311" s="170" t="s">
        <v>2385</v>
      </c>
      <c r="G311" s="12"/>
      <c r="H311" s="12"/>
      <c r="I311" s="162"/>
      <c r="J311" s="171">
        <f>BK311</f>
        <v>0</v>
      </c>
      <c r="K311" s="12"/>
      <c r="L311" s="159"/>
      <c r="M311" s="164"/>
      <c r="N311" s="165"/>
      <c r="O311" s="165"/>
      <c r="P311" s="166">
        <f>SUM(P312:P314)</f>
        <v>0</v>
      </c>
      <c r="Q311" s="165"/>
      <c r="R311" s="166">
        <f>SUM(R312:R314)</f>
        <v>0</v>
      </c>
      <c r="S311" s="165"/>
      <c r="T311" s="167">
        <f>SUM(T312:T314)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60" t="s">
        <v>82</v>
      </c>
      <c r="AT311" s="168" t="s">
        <v>72</v>
      </c>
      <c r="AU311" s="168" t="s">
        <v>80</v>
      </c>
      <c r="AY311" s="160" t="s">
        <v>189</v>
      </c>
      <c r="BK311" s="169">
        <f>SUM(BK312:BK314)</f>
        <v>0</v>
      </c>
    </row>
    <row r="312" s="2" customFormat="1" ht="24.15" customHeight="1">
      <c r="A312" s="38"/>
      <c r="B312" s="172"/>
      <c r="C312" s="173" t="s">
        <v>499</v>
      </c>
      <c r="D312" s="173" t="s">
        <v>191</v>
      </c>
      <c r="E312" s="174" t="s">
        <v>2386</v>
      </c>
      <c r="F312" s="175" t="s">
        <v>2387</v>
      </c>
      <c r="G312" s="176" t="s">
        <v>553</v>
      </c>
      <c r="H312" s="177">
        <v>2</v>
      </c>
      <c r="I312" s="178"/>
      <c r="J312" s="179">
        <f>ROUND(I312*H312,2)</f>
        <v>0</v>
      </c>
      <c r="K312" s="180"/>
      <c r="L312" s="39"/>
      <c r="M312" s="181" t="s">
        <v>1</v>
      </c>
      <c r="N312" s="182" t="s">
        <v>38</v>
      </c>
      <c r="O312" s="77"/>
      <c r="P312" s="183">
        <f>O312*H312</f>
        <v>0</v>
      </c>
      <c r="Q312" s="183">
        <v>0</v>
      </c>
      <c r="R312" s="183">
        <f>Q312*H312</f>
        <v>0</v>
      </c>
      <c r="S312" s="183">
        <v>0</v>
      </c>
      <c r="T312" s="18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85" t="s">
        <v>233</v>
      </c>
      <c r="AT312" s="185" t="s">
        <v>191</v>
      </c>
      <c r="AU312" s="185" t="s">
        <v>82</v>
      </c>
      <c r="AY312" s="19" t="s">
        <v>189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9" t="s">
        <v>80</v>
      </c>
      <c r="BK312" s="186">
        <f>ROUND(I312*H312,2)</f>
        <v>0</v>
      </c>
      <c r="BL312" s="19" t="s">
        <v>233</v>
      </c>
      <c r="BM312" s="185" t="s">
        <v>798</v>
      </c>
    </row>
    <row r="313" s="2" customFormat="1" ht="24.15" customHeight="1">
      <c r="A313" s="38"/>
      <c r="B313" s="172"/>
      <c r="C313" s="173" t="s">
        <v>799</v>
      </c>
      <c r="D313" s="173" t="s">
        <v>191</v>
      </c>
      <c r="E313" s="174" t="s">
        <v>2388</v>
      </c>
      <c r="F313" s="175" t="s">
        <v>2389</v>
      </c>
      <c r="G313" s="176" t="s">
        <v>553</v>
      </c>
      <c r="H313" s="177">
        <v>2</v>
      </c>
      <c r="I313" s="178"/>
      <c r="J313" s="179">
        <f>ROUND(I313*H313,2)</f>
        <v>0</v>
      </c>
      <c r="K313" s="180"/>
      <c r="L313" s="39"/>
      <c r="M313" s="181" t="s">
        <v>1</v>
      </c>
      <c r="N313" s="182" t="s">
        <v>38</v>
      </c>
      <c r="O313" s="77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5" t="s">
        <v>233</v>
      </c>
      <c r="AT313" s="185" t="s">
        <v>191</v>
      </c>
      <c r="AU313" s="185" t="s">
        <v>82</v>
      </c>
      <c r="AY313" s="19" t="s">
        <v>189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9" t="s">
        <v>80</v>
      </c>
      <c r="BK313" s="186">
        <f>ROUND(I313*H313,2)</f>
        <v>0</v>
      </c>
      <c r="BL313" s="19" t="s">
        <v>233</v>
      </c>
      <c r="BM313" s="185" t="s">
        <v>802</v>
      </c>
    </row>
    <row r="314" s="2" customFormat="1" ht="24.15" customHeight="1">
      <c r="A314" s="38"/>
      <c r="B314" s="172"/>
      <c r="C314" s="173" t="s">
        <v>502</v>
      </c>
      <c r="D314" s="173" t="s">
        <v>191</v>
      </c>
      <c r="E314" s="174" t="s">
        <v>2390</v>
      </c>
      <c r="F314" s="175" t="s">
        <v>2391</v>
      </c>
      <c r="G314" s="176" t="s">
        <v>553</v>
      </c>
      <c r="H314" s="177">
        <v>4</v>
      </c>
      <c r="I314" s="178"/>
      <c r="J314" s="179">
        <f>ROUND(I314*H314,2)</f>
        <v>0</v>
      </c>
      <c r="K314" s="180"/>
      <c r="L314" s="39"/>
      <c r="M314" s="181" t="s">
        <v>1</v>
      </c>
      <c r="N314" s="182" t="s">
        <v>38</v>
      </c>
      <c r="O314" s="77"/>
      <c r="P314" s="183">
        <f>O314*H314</f>
        <v>0</v>
      </c>
      <c r="Q314" s="183">
        <v>0</v>
      </c>
      <c r="R314" s="183">
        <f>Q314*H314</f>
        <v>0</v>
      </c>
      <c r="S314" s="183">
        <v>0</v>
      </c>
      <c r="T314" s="18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85" t="s">
        <v>233</v>
      </c>
      <c r="AT314" s="185" t="s">
        <v>191</v>
      </c>
      <c r="AU314" s="185" t="s">
        <v>82</v>
      </c>
      <c r="AY314" s="19" t="s">
        <v>189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9" t="s">
        <v>80</v>
      </c>
      <c r="BK314" s="186">
        <f>ROUND(I314*H314,2)</f>
        <v>0</v>
      </c>
      <c r="BL314" s="19" t="s">
        <v>233</v>
      </c>
      <c r="BM314" s="185" t="s">
        <v>808</v>
      </c>
    </row>
    <row r="315" s="12" customFormat="1" ht="25.92" customHeight="1">
      <c r="A315" s="12"/>
      <c r="B315" s="159"/>
      <c r="C315" s="12"/>
      <c r="D315" s="160" t="s">
        <v>72</v>
      </c>
      <c r="E315" s="161" t="s">
        <v>2392</v>
      </c>
      <c r="F315" s="161" t="s">
        <v>2392</v>
      </c>
      <c r="G315" s="12"/>
      <c r="H315" s="12"/>
      <c r="I315" s="162"/>
      <c r="J315" s="163">
        <f>BK315</f>
        <v>0</v>
      </c>
      <c r="K315" s="12"/>
      <c r="L315" s="159"/>
      <c r="M315" s="164"/>
      <c r="N315" s="165"/>
      <c r="O315" s="165"/>
      <c r="P315" s="166">
        <f>SUM(P316:P319)</f>
        <v>0</v>
      </c>
      <c r="Q315" s="165"/>
      <c r="R315" s="166">
        <f>SUM(R316:R319)</f>
        <v>0</v>
      </c>
      <c r="S315" s="165"/>
      <c r="T315" s="167">
        <f>SUM(T316:T319)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60" t="s">
        <v>80</v>
      </c>
      <c r="AT315" s="168" t="s">
        <v>72</v>
      </c>
      <c r="AU315" s="168" t="s">
        <v>73</v>
      </c>
      <c r="AY315" s="160" t="s">
        <v>189</v>
      </c>
      <c r="BK315" s="169">
        <f>SUM(BK316:BK319)</f>
        <v>0</v>
      </c>
    </row>
    <row r="316" s="2" customFormat="1" ht="16.5" customHeight="1">
      <c r="A316" s="38"/>
      <c r="B316" s="172"/>
      <c r="C316" s="173" t="s">
        <v>818</v>
      </c>
      <c r="D316" s="173" t="s">
        <v>191</v>
      </c>
      <c r="E316" s="174" t="s">
        <v>2393</v>
      </c>
      <c r="F316" s="175" t="s">
        <v>2394</v>
      </c>
      <c r="G316" s="176" t="s">
        <v>2395</v>
      </c>
      <c r="H316" s="177">
        <v>2</v>
      </c>
      <c r="I316" s="178"/>
      <c r="J316" s="179">
        <f>ROUND(I316*H316,2)</f>
        <v>0</v>
      </c>
      <c r="K316" s="180"/>
      <c r="L316" s="39"/>
      <c r="M316" s="181" t="s">
        <v>1</v>
      </c>
      <c r="N316" s="182" t="s">
        <v>38</v>
      </c>
      <c r="O316" s="77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5" t="s">
        <v>104</v>
      </c>
      <c r="AT316" s="185" t="s">
        <v>191</v>
      </c>
      <c r="AU316" s="185" t="s">
        <v>80</v>
      </c>
      <c r="AY316" s="19" t="s">
        <v>189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9" t="s">
        <v>80</v>
      </c>
      <c r="BK316" s="186">
        <f>ROUND(I316*H316,2)</f>
        <v>0</v>
      </c>
      <c r="BL316" s="19" t="s">
        <v>104</v>
      </c>
      <c r="BM316" s="185" t="s">
        <v>813</v>
      </c>
    </row>
    <row r="317" s="2" customFormat="1" ht="16.5" customHeight="1">
      <c r="A317" s="38"/>
      <c r="B317" s="172"/>
      <c r="C317" s="173" t="s">
        <v>517</v>
      </c>
      <c r="D317" s="173" t="s">
        <v>191</v>
      </c>
      <c r="E317" s="174" t="s">
        <v>2396</v>
      </c>
      <c r="F317" s="175" t="s">
        <v>2397</v>
      </c>
      <c r="G317" s="176" t="s">
        <v>2395</v>
      </c>
      <c r="H317" s="177">
        <v>6</v>
      </c>
      <c r="I317" s="178"/>
      <c r="J317" s="179">
        <f>ROUND(I317*H317,2)</f>
        <v>0</v>
      </c>
      <c r="K317" s="180"/>
      <c r="L317" s="39"/>
      <c r="M317" s="181" t="s">
        <v>1</v>
      </c>
      <c r="N317" s="182" t="s">
        <v>38</v>
      </c>
      <c r="O317" s="77"/>
      <c r="P317" s="183">
        <f>O317*H317</f>
        <v>0</v>
      </c>
      <c r="Q317" s="183">
        <v>0</v>
      </c>
      <c r="R317" s="183">
        <f>Q317*H317</f>
        <v>0</v>
      </c>
      <c r="S317" s="183">
        <v>0</v>
      </c>
      <c r="T317" s="18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85" t="s">
        <v>104</v>
      </c>
      <c r="AT317" s="185" t="s">
        <v>191</v>
      </c>
      <c r="AU317" s="185" t="s">
        <v>80</v>
      </c>
      <c r="AY317" s="19" t="s">
        <v>189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9" t="s">
        <v>80</v>
      </c>
      <c r="BK317" s="186">
        <f>ROUND(I317*H317,2)</f>
        <v>0</v>
      </c>
      <c r="BL317" s="19" t="s">
        <v>104</v>
      </c>
      <c r="BM317" s="185" t="s">
        <v>817</v>
      </c>
    </row>
    <row r="318" s="2" customFormat="1" ht="49.05" customHeight="1">
      <c r="A318" s="38"/>
      <c r="B318" s="172"/>
      <c r="C318" s="219" t="s">
        <v>825</v>
      </c>
      <c r="D318" s="219" t="s">
        <v>874</v>
      </c>
      <c r="E318" s="220" t="s">
        <v>2398</v>
      </c>
      <c r="F318" s="221" t="s">
        <v>2399</v>
      </c>
      <c r="G318" s="222" t="s">
        <v>2395</v>
      </c>
      <c r="H318" s="223">
        <v>14</v>
      </c>
      <c r="I318" s="224"/>
      <c r="J318" s="225">
        <f>ROUND(I318*H318,2)</f>
        <v>0</v>
      </c>
      <c r="K318" s="226"/>
      <c r="L318" s="227"/>
      <c r="M318" s="228" t="s">
        <v>1</v>
      </c>
      <c r="N318" s="229" t="s">
        <v>38</v>
      </c>
      <c r="O318" s="77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85" t="s">
        <v>116</v>
      </c>
      <c r="AT318" s="185" t="s">
        <v>874</v>
      </c>
      <c r="AU318" s="185" t="s">
        <v>80</v>
      </c>
      <c r="AY318" s="19" t="s">
        <v>189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9" t="s">
        <v>80</v>
      </c>
      <c r="BK318" s="186">
        <f>ROUND(I318*H318,2)</f>
        <v>0</v>
      </c>
      <c r="BL318" s="19" t="s">
        <v>104</v>
      </c>
      <c r="BM318" s="185" t="s">
        <v>821</v>
      </c>
    </row>
    <row r="319" s="2" customFormat="1" ht="24.15" customHeight="1">
      <c r="A319" s="38"/>
      <c r="B319" s="172"/>
      <c r="C319" s="219" t="s">
        <v>521</v>
      </c>
      <c r="D319" s="219" t="s">
        <v>874</v>
      </c>
      <c r="E319" s="220" t="s">
        <v>2400</v>
      </c>
      <c r="F319" s="221" t="s">
        <v>2401</v>
      </c>
      <c r="G319" s="222" t="s">
        <v>2395</v>
      </c>
      <c r="H319" s="223">
        <v>14</v>
      </c>
      <c r="I319" s="224"/>
      <c r="J319" s="225">
        <f>ROUND(I319*H319,2)</f>
        <v>0</v>
      </c>
      <c r="K319" s="226"/>
      <c r="L319" s="227"/>
      <c r="M319" s="236" t="s">
        <v>1</v>
      </c>
      <c r="N319" s="237" t="s">
        <v>38</v>
      </c>
      <c r="O319" s="233"/>
      <c r="P319" s="234">
        <f>O319*H319</f>
        <v>0</v>
      </c>
      <c r="Q319" s="234">
        <v>0</v>
      </c>
      <c r="R319" s="234">
        <f>Q319*H319</f>
        <v>0</v>
      </c>
      <c r="S319" s="234">
        <v>0</v>
      </c>
      <c r="T319" s="23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5" t="s">
        <v>116</v>
      </c>
      <c r="AT319" s="185" t="s">
        <v>874</v>
      </c>
      <c r="AU319" s="185" t="s">
        <v>80</v>
      </c>
      <c r="AY319" s="19" t="s">
        <v>189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9" t="s">
        <v>80</v>
      </c>
      <c r="BK319" s="186">
        <f>ROUND(I319*H319,2)</f>
        <v>0</v>
      </c>
      <c r="BL319" s="19" t="s">
        <v>104</v>
      </c>
      <c r="BM319" s="185" t="s">
        <v>2402</v>
      </c>
    </row>
    <row r="320" s="2" customFormat="1" ht="6.96" customHeight="1">
      <c r="A320" s="38"/>
      <c r="B320" s="60"/>
      <c r="C320" s="61"/>
      <c r="D320" s="61"/>
      <c r="E320" s="61"/>
      <c r="F320" s="61"/>
      <c r="G320" s="61"/>
      <c r="H320" s="61"/>
      <c r="I320" s="61"/>
      <c r="J320" s="61"/>
      <c r="K320" s="61"/>
      <c r="L320" s="39"/>
      <c r="M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</row>
  </sheetData>
  <autoFilter ref="C127:K31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2403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ROUND((SUM(BE122:BE177)),  2)</f>
        <v>0</v>
      </c>
      <c r="G33" s="38"/>
      <c r="H33" s="38"/>
      <c r="I33" s="128">
        <v>0.20999999999999999</v>
      </c>
      <c r="J33" s="127">
        <f>ROUND(((SUM(BE122:BE177))*I33),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ROUND((SUM(BF122:BF177)),  2)</f>
        <v>0</v>
      </c>
      <c r="G34" s="38"/>
      <c r="H34" s="38"/>
      <c r="I34" s="128">
        <v>0.12</v>
      </c>
      <c r="J34" s="127">
        <f>ROUND(((SUM(BF122:BF177))*I34),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ROUND((SUM(BG122:BG177)),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ROUND((SUM(BH122:BH177)),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ROUND((SUM(BI122:BI177)),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c - Vytápění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154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2118</v>
      </c>
      <c r="E98" s="146"/>
      <c r="F98" s="146"/>
      <c r="G98" s="146"/>
      <c r="H98" s="146"/>
      <c r="I98" s="146"/>
      <c r="J98" s="147">
        <f>J124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2123</v>
      </c>
      <c r="E99" s="146"/>
      <c r="F99" s="146"/>
      <c r="G99" s="146"/>
      <c r="H99" s="146"/>
      <c r="I99" s="146"/>
      <c r="J99" s="147">
        <f>J126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2124</v>
      </c>
      <c r="E100" s="146"/>
      <c r="F100" s="146"/>
      <c r="G100" s="146"/>
      <c r="H100" s="146"/>
      <c r="I100" s="146"/>
      <c r="J100" s="147">
        <f>J136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2125</v>
      </c>
      <c r="E101" s="146"/>
      <c r="F101" s="146"/>
      <c r="G101" s="146"/>
      <c r="H101" s="146"/>
      <c r="I101" s="146"/>
      <c r="J101" s="147">
        <f>J144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2404</v>
      </c>
      <c r="E102" s="146"/>
      <c r="F102" s="146"/>
      <c r="G102" s="146"/>
      <c r="H102" s="146"/>
      <c r="I102" s="146"/>
      <c r="J102" s="147">
        <f>J161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174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1" t="str">
        <f>E7</f>
        <v>BODARCHITEKTI202401 - KODUS Kamenice - druhá etapa-16.3.25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138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>c - Vytápění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F12</f>
        <v xml:space="preserve"> </v>
      </c>
      <c r="G116" s="38"/>
      <c r="H116" s="38"/>
      <c r="I116" s="32" t="s">
        <v>22</v>
      </c>
      <c r="J116" s="69" t="str">
        <f>IF(J12="","",J12)</f>
        <v>10. 3. 2025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38"/>
      <c r="E118" s="38"/>
      <c r="F118" s="27" t="str">
        <f>E15</f>
        <v xml:space="preserve"> </v>
      </c>
      <c r="G118" s="38"/>
      <c r="H118" s="38"/>
      <c r="I118" s="32" t="s">
        <v>29</v>
      </c>
      <c r="J118" s="36" t="str">
        <f>E21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38"/>
      <c r="E119" s="38"/>
      <c r="F119" s="27" t="str">
        <f>IF(E18="","",E18)</f>
        <v>Vyplň údaj</v>
      </c>
      <c r="G119" s="38"/>
      <c r="H119" s="38"/>
      <c r="I119" s="32" t="s">
        <v>31</v>
      </c>
      <c r="J119" s="36" t="str">
        <f>E24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48"/>
      <c r="B121" s="149"/>
      <c r="C121" s="150" t="s">
        <v>175</v>
      </c>
      <c r="D121" s="151" t="s">
        <v>58</v>
      </c>
      <c r="E121" s="151" t="s">
        <v>54</v>
      </c>
      <c r="F121" s="151" t="s">
        <v>55</v>
      </c>
      <c r="G121" s="151" t="s">
        <v>176</v>
      </c>
      <c r="H121" s="151" t="s">
        <v>177</v>
      </c>
      <c r="I121" s="151" t="s">
        <v>178</v>
      </c>
      <c r="J121" s="152" t="s">
        <v>142</v>
      </c>
      <c r="K121" s="153" t="s">
        <v>179</v>
      </c>
      <c r="L121" s="154"/>
      <c r="M121" s="86" t="s">
        <v>1</v>
      </c>
      <c r="N121" s="87" t="s">
        <v>37</v>
      </c>
      <c r="O121" s="87" t="s">
        <v>180</v>
      </c>
      <c r="P121" s="87" t="s">
        <v>181</v>
      </c>
      <c r="Q121" s="87" t="s">
        <v>182</v>
      </c>
      <c r="R121" s="87" t="s">
        <v>183</v>
      </c>
      <c r="S121" s="87" t="s">
        <v>184</v>
      </c>
      <c r="T121" s="88" t="s">
        <v>185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8"/>
      <c r="B122" s="39"/>
      <c r="C122" s="93" t="s">
        <v>186</v>
      </c>
      <c r="D122" s="38"/>
      <c r="E122" s="38"/>
      <c r="F122" s="38"/>
      <c r="G122" s="38"/>
      <c r="H122" s="38"/>
      <c r="I122" s="38"/>
      <c r="J122" s="155">
        <f>BK122</f>
        <v>0</v>
      </c>
      <c r="K122" s="38"/>
      <c r="L122" s="39"/>
      <c r="M122" s="89"/>
      <c r="N122" s="73"/>
      <c r="O122" s="90"/>
      <c r="P122" s="156">
        <f>P123</f>
        <v>0</v>
      </c>
      <c r="Q122" s="90"/>
      <c r="R122" s="156">
        <f>R123</f>
        <v>0</v>
      </c>
      <c r="S122" s="90"/>
      <c r="T122" s="157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72</v>
      </c>
      <c r="AU122" s="19" t="s">
        <v>144</v>
      </c>
      <c r="BK122" s="158">
        <f>BK123</f>
        <v>0</v>
      </c>
    </row>
    <row r="123" s="12" customFormat="1" ht="25.92" customHeight="1">
      <c r="A123" s="12"/>
      <c r="B123" s="159"/>
      <c r="C123" s="12"/>
      <c r="D123" s="160" t="s">
        <v>72</v>
      </c>
      <c r="E123" s="161" t="s">
        <v>978</v>
      </c>
      <c r="F123" s="161" t="s">
        <v>979</v>
      </c>
      <c r="G123" s="12"/>
      <c r="H123" s="12"/>
      <c r="I123" s="162"/>
      <c r="J123" s="163">
        <f>BK123</f>
        <v>0</v>
      </c>
      <c r="K123" s="12"/>
      <c r="L123" s="159"/>
      <c r="M123" s="164"/>
      <c r="N123" s="165"/>
      <c r="O123" s="165"/>
      <c r="P123" s="166">
        <f>P124+P126+P136+P144+P161</f>
        <v>0</v>
      </c>
      <c r="Q123" s="165"/>
      <c r="R123" s="166">
        <f>R124+R126+R136+R144+R161</f>
        <v>0</v>
      </c>
      <c r="S123" s="165"/>
      <c r="T123" s="167">
        <f>T124+T126+T136+T144+T161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82</v>
      </c>
      <c r="AT123" s="168" t="s">
        <v>72</v>
      </c>
      <c r="AU123" s="168" t="s">
        <v>73</v>
      </c>
      <c r="AY123" s="160" t="s">
        <v>189</v>
      </c>
      <c r="BK123" s="169">
        <f>BK124+BK126+BK136+BK144+BK161</f>
        <v>0</v>
      </c>
    </row>
    <row r="124" s="12" customFormat="1" ht="22.8" customHeight="1">
      <c r="A124" s="12"/>
      <c r="B124" s="159"/>
      <c r="C124" s="12"/>
      <c r="D124" s="160" t="s">
        <v>72</v>
      </c>
      <c r="E124" s="170" t="s">
        <v>2142</v>
      </c>
      <c r="F124" s="170" t="s">
        <v>2143</v>
      </c>
      <c r="G124" s="12"/>
      <c r="H124" s="12"/>
      <c r="I124" s="162"/>
      <c r="J124" s="171">
        <f>BK124</f>
        <v>0</v>
      </c>
      <c r="K124" s="12"/>
      <c r="L124" s="159"/>
      <c r="M124" s="164"/>
      <c r="N124" s="165"/>
      <c r="O124" s="165"/>
      <c r="P124" s="166">
        <f>P125</f>
        <v>0</v>
      </c>
      <c r="Q124" s="165"/>
      <c r="R124" s="166">
        <f>R125</f>
        <v>0</v>
      </c>
      <c r="S124" s="165"/>
      <c r="T124" s="16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82</v>
      </c>
      <c r="AT124" s="168" t="s">
        <v>72</v>
      </c>
      <c r="AU124" s="168" t="s">
        <v>80</v>
      </c>
      <c r="AY124" s="160" t="s">
        <v>189</v>
      </c>
      <c r="BK124" s="169">
        <f>BK125</f>
        <v>0</v>
      </c>
    </row>
    <row r="125" s="2" customFormat="1" ht="21.75" customHeight="1">
      <c r="A125" s="38"/>
      <c r="B125" s="172"/>
      <c r="C125" s="173" t="s">
        <v>80</v>
      </c>
      <c r="D125" s="173" t="s">
        <v>191</v>
      </c>
      <c r="E125" s="174" t="s">
        <v>2405</v>
      </c>
      <c r="F125" s="175" t="s">
        <v>2406</v>
      </c>
      <c r="G125" s="176" t="s">
        <v>228</v>
      </c>
      <c r="H125" s="177">
        <v>30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233</v>
      </c>
      <c r="AT125" s="185" t="s">
        <v>191</v>
      </c>
      <c r="AU125" s="185" t="s">
        <v>82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233</v>
      </c>
      <c r="BM125" s="185" t="s">
        <v>82</v>
      </c>
    </row>
    <row r="126" s="12" customFormat="1" ht="22.8" customHeight="1">
      <c r="A126" s="12"/>
      <c r="B126" s="159"/>
      <c r="C126" s="12"/>
      <c r="D126" s="160" t="s">
        <v>72</v>
      </c>
      <c r="E126" s="170" t="s">
        <v>1836</v>
      </c>
      <c r="F126" s="170" t="s">
        <v>2366</v>
      </c>
      <c r="G126" s="12"/>
      <c r="H126" s="12"/>
      <c r="I126" s="162"/>
      <c r="J126" s="171">
        <f>BK126</f>
        <v>0</v>
      </c>
      <c r="K126" s="12"/>
      <c r="L126" s="159"/>
      <c r="M126" s="164"/>
      <c r="N126" s="165"/>
      <c r="O126" s="165"/>
      <c r="P126" s="166">
        <f>SUM(P127:P135)</f>
        <v>0</v>
      </c>
      <c r="Q126" s="165"/>
      <c r="R126" s="166">
        <f>SUM(R127:R135)</f>
        <v>0</v>
      </c>
      <c r="S126" s="165"/>
      <c r="T126" s="167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82</v>
      </c>
      <c r="AT126" s="168" t="s">
        <v>72</v>
      </c>
      <c r="AU126" s="168" t="s">
        <v>80</v>
      </c>
      <c r="AY126" s="160" t="s">
        <v>189</v>
      </c>
      <c r="BK126" s="169">
        <f>SUM(BK127:BK135)</f>
        <v>0</v>
      </c>
    </row>
    <row r="127" s="2" customFormat="1" ht="37.8" customHeight="1">
      <c r="A127" s="38"/>
      <c r="B127" s="172"/>
      <c r="C127" s="173" t="s">
        <v>82</v>
      </c>
      <c r="D127" s="173" t="s">
        <v>191</v>
      </c>
      <c r="E127" s="174" t="s">
        <v>2407</v>
      </c>
      <c r="F127" s="175" t="s">
        <v>2408</v>
      </c>
      <c r="G127" s="176" t="s">
        <v>312</v>
      </c>
      <c r="H127" s="177">
        <v>2</v>
      </c>
      <c r="I127" s="178"/>
      <c r="J127" s="179">
        <f>ROUND(I127*H127,2)</f>
        <v>0</v>
      </c>
      <c r="K127" s="180"/>
      <c r="L127" s="39"/>
      <c r="M127" s="181" t="s">
        <v>1</v>
      </c>
      <c r="N127" s="182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233</v>
      </c>
      <c r="AT127" s="185" t="s">
        <v>191</v>
      </c>
      <c r="AU127" s="185" t="s">
        <v>82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233</v>
      </c>
      <c r="BM127" s="185" t="s">
        <v>104</v>
      </c>
    </row>
    <row r="128" s="2" customFormat="1" ht="24.15" customHeight="1">
      <c r="A128" s="38"/>
      <c r="B128" s="172"/>
      <c r="C128" s="173" t="s">
        <v>101</v>
      </c>
      <c r="D128" s="173" t="s">
        <v>191</v>
      </c>
      <c r="E128" s="174" t="s">
        <v>2367</v>
      </c>
      <c r="F128" s="175" t="s">
        <v>2368</v>
      </c>
      <c r="G128" s="176" t="s">
        <v>312</v>
      </c>
      <c r="H128" s="177">
        <v>1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233</v>
      </c>
      <c r="AT128" s="185" t="s">
        <v>191</v>
      </c>
      <c r="AU128" s="185" t="s">
        <v>82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233</v>
      </c>
      <c r="BM128" s="185" t="s">
        <v>110</v>
      </c>
    </row>
    <row r="129" s="2" customFormat="1" ht="24.15" customHeight="1">
      <c r="A129" s="38"/>
      <c r="B129" s="172"/>
      <c r="C129" s="173" t="s">
        <v>104</v>
      </c>
      <c r="D129" s="173" t="s">
        <v>191</v>
      </c>
      <c r="E129" s="174" t="s">
        <v>2369</v>
      </c>
      <c r="F129" s="175" t="s">
        <v>2370</v>
      </c>
      <c r="G129" s="176" t="s">
        <v>312</v>
      </c>
      <c r="H129" s="177">
        <v>1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233</v>
      </c>
      <c r="AT129" s="185" t="s">
        <v>191</v>
      </c>
      <c r="AU129" s="185" t="s">
        <v>82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233</v>
      </c>
      <c r="BM129" s="185" t="s">
        <v>116</v>
      </c>
    </row>
    <row r="130" s="2" customFormat="1" ht="24.15" customHeight="1">
      <c r="A130" s="38"/>
      <c r="B130" s="172"/>
      <c r="C130" s="173" t="s">
        <v>107</v>
      </c>
      <c r="D130" s="173" t="s">
        <v>191</v>
      </c>
      <c r="E130" s="174" t="s">
        <v>2371</v>
      </c>
      <c r="F130" s="175" t="s">
        <v>2372</v>
      </c>
      <c r="G130" s="176" t="s">
        <v>553</v>
      </c>
      <c r="H130" s="177">
        <v>1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233</v>
      </c>
      <c r="AT130" s="185" t="s">
        <v>191</v>
      </c>
      <c r="AU130" s="185" t="s">
        <v>82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233</v>
      </c>
      <c r="BM130" s="185" t="s">
        <v>216</v>
      </c>
    </row>
    <row r="131" s="2" customFormat="1" ht="33" customHeight="1">
      <c r="A131" s="38"/>
      <c r="B131" s="172"/>
      <c r="C131" s="173" t="s">
        <v>110</v>
      </c>
      <c r="D131" s="173" t="s">
        <v>191</v>
      </c>
      <c r="E131" s="174" t="s">
        <v>2409</v>
      </c>
      <c r="F131" s="175" t="s">
        <v>2410</v>
      </c>
      <c r="G131" s="176" t="s">
        <v>312</v>
      </c>
      <c r="H131" s="177">
        <v>1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233</v>
      </c>
      <c r="AT131" s="185" t="s">
        <v>191</v>
      </c>
      <c r="AU131" s="185" t="s">
        <v>82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233</v>
      </c>
      <c r="BM131" s="185" t="s">
        <v>8</v>
      </c>
    </row>
    <row r="132" s="2" customFormat="1" ht="16.5" customHeight="1">
      <c r="A132" s="38"/>
      <c r="B132" s="172"/>
      <c r="C132" s="173" t="s">
        <v>113</v>
      </c>
      <c r="D132" s="173" t="s">
        <v>191</v>
      </c>
      <c r="E132" s="174" t="s">
        <v>2411</v>
      </c>
      <c r="F132" s="175" t="s">
        <v>2412</v>
      </c>
      <c r="G132" s="176" t="s">
        <v>312</v>
      </c>
      <c r="H132" s="177">
        <v>15</v>
      </c>
      <c r="I132" s="178"/>
      <c r="J132" s="179">
        <f>ROUND(I132*H132,2)</f>
        <v>0</v>
      </c>
      <c r="K132" s="180"/>
      <c r="L132" s="39"/>
      <c r="M132" s="181" t="s">
        <v>1</v>
      </c>
      <c r="N132" s="182" t="s">
        <v>38</v>
      </c>
      <c r="O132" s="77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233</v>
      </c>
      <c r="AT132" s="185" t="s">
        <v>191</v>
      </c>
      <c r="AU132" s="185" t="s">
        <v>82</v>
      </c>
      <c r="AY132" s="19" t="s">
        <v>189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233</v>
      </c>
      <c r="BM132" s="185" t="s">
        <v>229</v>
      </c>
    </row>
    <row r="133" s="2" customFormat="1" ht="24.15" customHeight="1">
      <c r="A133" s="38"/>
      <c r="B133" s="172"/>
      <c r="C133" s="173" t="s">
        <v>116</v>
      </c>
      <c r="D133" s="173" t="s">
        <v>191</v>
      </c>
      <c r="E133" s="174" t="s">
        <v>2413</v>
      </c>
      <c r="F133" s="175" t="s">
        <v>2414</v>
      </c>
      <c r="G133" s="176" t="s">
        <v>312</v>
      </c>
      <c r="H133" s="177">
        <v>2</v>
      </c>
      <c r="I133" s="178"/>
      <c r="J133" s="179">
        <f>ROUND(I133*H133,2)</f>
        <v>0</v>
      </c>
      <c r="K133" s="180"/>
      <c r="L133" s="39"/>
      <c r="M133" s="181" t="s">
        <v>1</v>
      </c>
      <c r="N133" s="182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233</v>
      </c>
      <c r="AT133" s="185" t="s">
        <v>191</v>
      </c>
      <c r="AU133" s="185" t="s">
        <v>82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233</v>
      </c>
      <c r="BM133" s="185" t="s">
        <v>233</v>
      </c>
    </row>
    <row r="134" s="2" customFormat="1" ht="24.15" customHeight="1">
      <c r="A134" s="38"/>
      <c r="B134" s="172"/>
      <c r="C134" s="173" t="s">
        <v>236</v>
      </c>
      <c r="D134" s="173" t="s">
        <v>191</v>
      </c>
      <c r="E134" s="174" t="s">
        <v>2415</v>
      </c>
      <c r="F134" s="175" t="s">
        <v>2416</v>
      </c>
      <c r="G134" s="176" t="s">
        <v>312</v>
      </c>
      <c r="H134" s="177">
        <v>2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233</v>
      </c>
      <c r="AT134" s="185" t="s">
        <v>191</v>
      </c>
      <c r="AU134" s="185" t="s">
        <v>82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233</v>
      </c>
      <c r="BM134" s="185" t="s">
        <v>239</v>
      </c>
    </row>
    <row r="135" s="2" customFormat="1" ht="24.15" customHeight="1">
      <c r="A135" s="38"/>
      <c r="B135" s="172"/>
      <c r="C135" s="173" t="s">
        <v>216</v>
      </c>
      <c r="D135" s="173" t="s">
        <v>191</v>
      </c>
      <c r="E135" s="174" t="s">
        <v>2417</v>
      </c>
      <c r="F135" s="175" t="s">
        <v>2418</v>
      </c>
      <c r="G135" s="176" t="s">
        <v>212</v>
      </c>
      <c r="H135" s="177">
        <v>0.88600000000000001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233</v>
      </c>
      <c r="AT135" s="185" t="s">
        <v>191</v>
      </c>
      <c r="AU135" s="185" t="s">
        <v>82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233</v>
      </c>
      <c r="BM135" s="185" t="s">
        <v>248</v>
      </c>
    </row>
    <row r="136" s="12" customFormat="1" ht="22.8" customHeight="1">
      <c r="A136" s="12"/>
      <c r="B136" s="159"/>
      <c r="C136" s="12"/>
      <c r="D136" s="160" t="s">
        <v>72</v>
      </c>
      <c r="E136" s="170" t="s">
        <v>2375</v>
      </c>
      <c r="F136" s="170" t="s">
        <v>2376</v>
      </c>
      <c r="G136" s="12"/>
      <c r="H136" s="12"/>
      <c r="I136" s="162"/>
      <c r="J136" s="171">
        <f>BK136</f>
        <v>0</v>
      </c>
      <c r="K136" s="12"/>
      <c r="L136" s="159"/>
      <c r="M136" s="164"/>
      <c r="N136" s="165"/>
      <c r="O136" s="165"/>
      <c r="P136" s="166">
        <f>SUM(P137:P143)</f>
        <v>0</v>
      </c>
      <c r="Q136" s="165"/>
      <c r="R136" s="166">
        <f>SUM(R137:R143)</f>
        <v>0</v>
      </c>
      <c r="S136" s="165"/>
      <c r="T136" s="167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82</v>
      </c>
      <c r="AT136" s="168" t="s">
        <v>72</v>
      </c>
      <c r="AU136" s="168" t="s">
        <v>80</v>
      </c>
      <c r="AY136" s="160" t="s">
        <v>189</v>
      </c>
      <c r="BK136" s="169">
        <f>SUM(BK137:BK143)</f>
        <v>0</v>
      </c>
    </row>
    <row r="137" s="2" customFormat="1" ht="24.15" customHeight="1">
      <c r="A137" s="38"/>
      <c r="B137" s="172"/>
      <c r="C137" s="173" t="s">
        <v>251</v>
      </c>
      <c r="D137" s="173" t="s">
        <v>191</v>
      </c>
      <c r="E137" s="174" t="s">
        <v>2419</v>
      </c>
      <c r="F137" s="175" t="s">
        <v>2420</v>
      </c>
      <c r="G137" s="176" t="s">
        <v>228</v>
      </c>
      <c r="H137" s="177">
        <v>68</v>
      </c>
      <c r="I137" s="178"/>
      <c r="J137" s="179">
        <f>ROUND(I137*H137,2)</f>
        <v>0</v>
      </c>
      <c r="K137" s="180"/>
      <c r="L137" s="39"/>
      <c r="M137" s="181" t="s">
        <v>1</v>
      </c>
      <c r="N137" s="182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233</v>
      </c>
      <c r="AT137" s="185" t="s">
        <v>191</v>
      </c>
      <c r="AU137" s="185" t="s">
        <v>82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233</v>
      </c>
      <c r="BM137" s="185" t="s">
        <v>254</v>
      </c>
    </row>
    <row r="138" s="2" customFormat="1" ht="24.15" customHeight="1">
      <c r="A138" s="38"/>
      <c r="B138" s="172"/>
      <c r="C138" s="173" t="s">
        <v>8</v>
      </c>
      <c r="D138" s="173" t="s">
        <v>191</v>
      </c>
      <c r="E138" s="174" t="s">
        <v>2421</v>
      </c>
      <c r="F138" s="175" t="s">
        <v>2422</v>
      </c>
      <c r="G138" s="176" t="s">
        <v>228</v>
      </c>
      <c r="H138" s="177">
        <v>30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233</v>
      </c>
      <c r="AT138" s="185" t="s">
        <v>191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233</v>
      </c>
      <c r="BM138" s="185" t="s">
        <v>257</v>
      </c>
    </row>
    <row r="139" s="2" customFormat="1" ht="24.15" customHeight="1">
      <c r="A139" s="38"/>
      <c r="B139" s="172"/>
      <c r="C139" s="173" t="s">
        <v>262</v>
      </c>
      <c r="D139" s="173" t="s">
        <v>191</v>
      </c>
      <c r="E139" s="174" t="s">
        <v>2423</v>
      </c>
      <c r="F139" s="175" t="s">
        <v>2424</v>
      </c>
      <c r="G139" s="176" t="s">
        <v>228</v>
      </c>
      <c r="H139" s="177">
        <v>35</v>
      </c>
      <c r="I139" s="178"/>
      <c r="J139" s="179">
        <f>ROUND(I139*H139,2)</f>
        <v>0</v>
      </c>
      <c r="K139" s="180"/>
      <c r="L139" s="39"/>
      <c r="M139" s="181" t="s">
        <v>1</v>
      </c>
      <c r="N139" s="182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233</v>
      </c>
      <c r="AT139" s="185" t="s">
        <v>191</v>
      </c>
      <c r="AU139" s="185" t="s">
        <v>82</v>
      </c>
      <c r="AY139" s="19" t="s">
        <v>189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233</v>
      </c>
      <c r="BM139" s="185" t="s">
        <v>265</v>
      </c>
    </row>
    <row r="140" s="2" customFormat="1" ht="16.5" customHeight="1">
      <c r="A140" s="38"/>
      <c r="B140" s="172"/>
      <c r="C140" s="173" t="s">
        <v>229</v>
      </c>
      <c r="D140" s="173" t="s">
        <v>191</v>
      </c>
      <c r="E140" s="174" t="s">
        <v>2425</v>
      </c>
      <c r="F140" s="175" t="s">
        <v>2426</v>
      </c>
      <c r="G140" s="176" t="s">
        <v>228</v>
      </c>
      <c r="H140" s="177">
        <v>98</v>
      </c>
      <c r="I140" s="178"/>
      <c r="J140" s="179">
        <f>ROUND(I140*H140,2)</f>
        <v>0</v>
      </c>
      <c r="K140" s="180"/>
      <c r="L140" s="39"/>
      <c r="M140" s="181" t="s">
        <v>1</v>
      </c>
      <c r="N140" s="182" t="s">
        <v>38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233</v>
      </c>
      <c r="AT140" s="185" t="s">
        <v>191</v>
      </c>
      <c r="AU140" s="185" t="s">
        <v>82</v>
      </c>
      <c r="AY140" s="19" t="s">
        <v>189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80</v>
      </c>
      <c r="BK140" s="186">
        <f>ROUND(I140*H140,2)</f>
        <v>0</v>
      </c>
      <c r="BL140" s="19" t="s">
        <v>233</v>
      </c>
      <c r="BM140" s="185" t="s">
        <v>272</v>
      </c>
    </row>
    <row r="141" s="2" customFormat="1" ht="16.5" customHeight="1">
      <c r="A141" s="38"/>
      <c r="B141" s="172"/>
      <c r="C141" s="173" t="s">
        <v>275</v>
      </c>
      <c r="D141" s="173" t="s">
        <v>191</v>
      </c>
      <c r="E141" s="174" t="s">
        <v>2427</v>
      </c>
      <c r="F141" s="175" t="s">
        <v>2428</v>
      </c>
      <c r="G141" s="176" t="s">
        <v>228</v>
      </c>
      <c r="H141" s="177">
        <v>35</v>
      </c>
      <c r="I141" s="178"/>
      <c r="J141" s="179">
        <f>ROUND(I141*H141,2)</f>
        <v>0</v>
      </c>
      <c r="K141" s="180"/>
      <c r="L141" s="39"/>
      <c r="M141" s="181" t="s">
        <v>1</v>
      </c>
      <c r="N141" s="182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233</v>
      </c>
      <c r="AT141" s="185" t="s">
        <v>191</v>
      </c>
      <c r="AU141" s="185" t="s">
        <v>82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233</v>
      </c>
      <c r="BM141" s="185" t="s">
        <v>278</v>
      </c>
    </row>
    <row r="142" s="2" customFormat="1" ht="37.8" customHeight="1">
      <c r="A142" s="38"/>
      <c r="B142" s="172"/>
      <c r="C142" s="173" t="s">
        <v>233</v>
      </c>
      <c r="D142" s="173" t="s">
        <v>191</v>
      </c>
      <c r="E142" s="174" t="s">
        <v>2429</v>
      </c>
      <c r="F142" s="175" t="s">
        <v>2430</v>
      </c>
      <c r="G142" s="176" t="s">
        <v>228</v>
      </c>
      <c r="H142" s="177">
        <v>133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233</v>
      </c>
      <c r="AT142" s="185" t="s">
        <v>191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233</v>
      </c>
      <c r="BM142" s="185" t="s">
        <v>281</v>
      </c>
    </row>
    <row r="143" s="2" customFormat="1" ht="33" customHeight="1">
      <c r="A143" s="38"/>
      <c r="B143" s="172"/>
      <c r="C143" s="173" t="s">
        <v>285</v>
      </c>
      <c r="D143" s="173" t="s">
        <v>191</v>
      </c>
      <c r="E143" s="174" t="s">
        <v>2431</v>
      </c>
      <c r="F143" s="175" t="s">
        <v>2432</v>
      </c>
      <c r="G143" s="176" t="s">
        <v>212</v>
      </c>
      <c r="H143" s="177">
        <v>0.22800000000000001</v>
      </c>
      <c r="I143" s="178"/>
      <c r="J143" s="179">
        <f>ROUND(I143*H143,2)</f>
        <v>0</v>
      </c>
      <c r="K143" s="180"/>
      <c r="L143" s="39"/>
      <c r="M143" s="181" t="s">
        <v>1</v>
      </c>
      <c r="N143" s="182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233</v>
      </c>
      <c r="AT143" s="185" t="s">
        <v>191</v>
      </c>
      <c r="AU143" s="185" t="s">
        <v>82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233</v>
      </c>
      <c r="BM143" s="185" t="s">
        <v>288</v>
      </c>
    </row>
    <row r="144" s="12" customFormat="1" ht="22.8" customHeight="1">
      <c r="A144" s="12"/>
      <c r="B144" s="159"/>
      <c r="C144" s="12"/>
      <c r="D144" s="160" t="s">
        <v>72</v>
      </c>
      <c r="E144" s="170" t="s">
        <v>1840</v>
      </c>
      <c r="F144" s="170" t="s">
        <v>2385</v>
      </c>
      <c r="G144" s="12"/>
      <c r="H144" s="12"/>
      <c r="I144" s="162"/>
      <c r="J144" s="171">
        <f>BK144</f>
        <v>0</v>
      </c>
      <c r="K144" s="12"/>
      <c r="L144" s="159"/>
      <c r="M144" s="164"/>
      <c r="N144" s="165"/>
      <c r="O144" s="165"/>
      <c r="P144" s="166">
        <f>SUM(P145:P160)</f>
        <v>0</v>
      </c>
      <c r="Q144" s="165"/>
      <c r="R144" s="166">
        <f>SUM(R145:R160)</f>
        <v>0</v>
      </c>
      <c r="S144" s="165"/>
      <c r="T144" s="167">
        <f>SUM(T145:T160)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82</v>
      </c>
      <c r="AT144" s="168" t="s">
        <v>72</v>
      </c>
      <c r="AU144" s="168" t="s">
        <v>80</v>
      </c>
      <c r="AY144" s="160" t="s">
        <v>189</v>
      </c>
      <c r="BK144" s="169">
        <f>SUM(BK145:BK160)</f>
        <v>0</v>
      </c>
    </row>
    <row r="145" s="2" customFormat="1" ht="24.15" customHeight="1">
      <c r="A145" s="38"/>
      <c r="B145" s="172"/>
      <c r="C145" s="173" t="s">
        <v>239</v>
      </c>
      <c r="D145" s="173" t="s">
        <v>191</v>
      </c>
      <c r="E145" s="174" t="s">
        <v>2433</v>
      </c>
      <c r="F145" s="175" t="s">
        <v>2434</v>
      </c>
      <c r="G145" s="176" t="s">
        <v>553</v>
      </c>
      <c r="H145" s="177">
        <v>6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233</v>
      </c>
      <c r="AT145" s="185" t="s">
        <v>191</v>
      </c>
      <c r="AU145" s="185" t="s">
        <v>82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233</v>
      </c>
      <c r="BM145" s="185" t="s">
        <v>292</v>
      </c>
    </row>
    <row r="146" s="2" customFormat="1" ht="21.75" customHeight="1">
      <c r="A146" s="38"/>
      <c r="B146" s="172"/>
      <c r="C146" s="173" t="s">
        <v>293</v>
      </c>
      <c r="D146" s="173" t="s">
        <v>191</v>
      </c>
      <c r="E146" s="174" t="s">
        <v>2435</v>
      </c>
      <c r="F146" s="175" t="s">
        <v>2436</v>
      </c>
      <c r="G146" s="176" t="s">
        <v>553</v>
      </c>
      <c r="H146" s="177">
        <v>2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233</v>
      </c>
      <c r="AT146" s="185" t="s">
        <v>191</v>
      </c>
      <c r="AU146" s="185" t="s">
        <v>82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233</v>
      </c>
      <c r="BM146" s="185" t="s">
        <v>296</v>
      </c>
    </row>
    <row r="147" s="2" customFormat="1" ht="21.75" customHeight="1">
      <c r="A147" s="38"/>
      <c r="B147" s="172"/>
      <c r="C147" s="173" t="s">
        <v>248</v>
      </c>
      <c r="D147" s="173" t="s">
        <v>191</v>
      </c>
      <c r="E147" s="174" t="s">
        <v>2437</v>
      </c>
      <c r="F147" s="175" t="s">
        <v>2438</v>
      </c>
      <c r="G147" s="176" t="s">
        <v>553</v>
      </c>
      <c r="H147" s="177">
        <v>1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233</v>
      </c>
      <c r="AT147" s="185" t="s">
        <v>191</v>
      </c>
      <c r="AU147" s="185" t="s">
        <v>82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233</v>
      </c>
      <c r="BM147" s="185" t="s">
        <v>300</v>
      </c>
    </row>
    <row r="148" s="2" customFormat="1" ht="21.75" customHeight="1">
      <c r="A148" s="38"/>
      <c r="B148" s="172"/>
      <c r="C148" s="173" t="s">
        <v>7</v>
      </c>
      <c r="D148" s="173" t="s">
        <v>191</v>
      </c>
      <c r="E148" s="174" t="s">
        <v>2439</v>
      </c>
      <c r="F148" s="175" t="s">
        <v>2440</v>
      </c>
      <c r="G148" s="176" t="s">
        <v>553</v>
      </c>
      <c r="H148" s="177">
        <v>2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233</v>
      </c>
      <c r="AT148" s="185" t="s">
        <v>191</v>
      </c>
      <c r="AU148" s="185" t="s">
        <v>82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233</v>
      </c>
      <c r="BM148" s="185" t="s">
        <v>303</v>
      </c>
    </row>
    <row r="149" s="2" customFormat="1" ht="21.75" customHeight="1">
      <c r="A149" s="38"/>
      <c r="B149" s="172"/>
      <c r="C149" s="173" t="s">
        <v>254</v>
      </c>
      <c r="D149" s="173" t="s">
        <v>191</v>
      </c>
      <c r="E149" s="174" t="s">
        <v>2441</v>
      </c>
      <c r="F149" s="175" t="s">
        <v>2442</v>
      </c>
      <c r="G149" s="176" t="s">
        <v>553</v>
      </c>
      <c r="H149" s="177">
        <v>12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233</v>
      </c>
      <c r="AT149" s="185" t="s">
        <v>191</v>
      </c>
      <c r="AU149" s="185" t="s">
        <v>82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233</v>
      </c>
      <c r="BM149" s="185" t="s">
        <v>308</v>
      </c>
    </row>
    <row r="150" s="2" customFormat="1" ht="24.15" customHeight="1">
      <c r="A150" s="38"/>
      <c r="B150" s="172"/>
      <c r="C150" s="173" t="s">
        <v>309</v>
      </c>
      <c r="D150" s="173" t="s">
        <v>191</v>
      </c>
      <c r="E150" s="174" t="s">
        <v>2443</v>
      </c>
      <c r="F150" s="175" t="s">
        <v>2444</v>
      </c>
      <c r="G150" s="176" t="s">
        <v>553</v>
      </c>
      <c r="H150" s="177">
        <v>8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233</v>
      </c>
      <c r="AT150" s="185" t="s">
        <v>191</v>
      </c>
      <c r="AU150" s="185" t="s">
        <v>82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233</v>
      </c>
      <c r="BM150" s="185" t="s">
        <v>313</v>
      </c>
    </row>
    <row r="151" s="2" customFormat="1" ht="24.15" customHeight="1">
      <c r="A151" s="38"/>
      <c r="B151" s="172"/>
      <c r="C151" s="173" t="s">
        <v>257</v>
      </c>
      <c r="D151" s="173" t="s">
        <v>191</v>
      </c>
      <c r="E151" s="174" t="s">
        <v>2445</v>
      </c>
      <c r="F151" s="175" t="s">
        <v>2446</v>
      </c>
      <c r="G151" s="176" t="s">
        <v>553</v>
      </c>
      <c r="H151" s="177">
        <v>1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233</v>
      </c>
      <c r="AT151" s="185" t="s">
        <v>191</v>
      </c>
      <c r="AU151" s="185" t="s">
        <v>82</v>
      </c>
      <c r="AY151" s="19" t="s">
        <v>189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233</v>
      </c>
      <c r="BM151" s="185" t="s">
        <v>316</v>
      </c>
    </row>
    <row r="152" s="2" customFormat="1" ht="16.5" customHeight="1">
      <c r="A152" s="38"/>
      <c r="B152" s="172"/>
      <c r="C152" s="173" t="s">
        <v>318</v>
      </c>
      <c r="D152" s="173" t="s">
        <v>191</v>
      </c>
      <c r="E152" s="174" t="s">
        <v>2447</v>
      </c>
      <c r="F152" s="175" t="s">
        <v>2448</v>
      </c>
      <c r="G152" s="176" t="s">
        <v>553</v>
      </c>
      <c r="H152" s="177">
        <v>18</v>
      </c>
      <c r="I152" s="178"/>
      <c r="J152" s="179">
        <f>ROUND(I152*H152,2)</f>
        <v>0</v>
      </c>
      <c r="K152" s="180"/>
      <c r="L152" s="39"/>
      <c r="M152" s="181" t="s">
        <v>1</v>
      </c>
      <c r="N152" s="182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233</v>
      </c>
      <c r="AT152" s="185" t="s">
        <v>191</v>
      </c>
      <c r="AU152" s="185" t="s">
        <v>82</v>
      </c>
      <c r="AY152" s="19" t="s">
        <v>189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233</v>
      </c>
      <c r="BM152" s="185" t="s">
        <v>321</v>
      </c>
    </row>
    <row r="153" s="14" customFormat="1">
      <c r="A153" s="14"/>
      <c r="B153" s="195"/>
      <c r="C153" s="14"/>
      <c r="D153" s="188" t="s">
        <v>195</v>
      </c>
      <c r="E153" s="196" t="s">
        <v>1</v>
      </c>
      <c r="F153" s="197" t="s">
        <v>239</v>
      </c>
      <c r="G153" s="14"/>
      <c r="H153" s="198">
        <v>18</v>
      </c>
      <c r="I153" s="199"/>
      <c r="J153" s="14"/>
      <c r="K153" s="14"/>
      <c r="L153" s="195"/>
      <c r="M153" s="200"/>
      <c r="N153" s="201"/>
      <c r="O153" s="201"/>
      <c r="P153" s="201"/>
      <c r="Q153" s="201"/>
      <c r="R153" s="201"/>
      <c r="S153" s="201"/>
      <c r="T153" s="20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6" t="s">
        <v>195</v>
      </c>
      <c r="AU153" s="196" t="s">
        <v>82</v>
      </c>
      <c r="AV153" s="14" t="s">
        <v>82</v>
      </c>
      <c r="AW153" s="14" t="s">
        <v>30</v>
      </c>
      <c r="AX153" s="14" t="s">
        <v>73</v>
      </c>
      <c r="AY153" s="196" t="s">
        <v>189</v>
      </c>
    </row>
    <row r="154" s="15" customFormat="1">
      <c r="A154" s="15"/>
      <c r="B154" s="203"/>
      <c r="C154" s="15"/>
      <c r="D154" s="188" t="s">
        <v>195</v>
      </c>
      <c r="E154" s="204" t="s">
        <v>1</v>
      </c>
      <c r="F154" s="205" t="s">
        <v>200</v>
      </c>
      <c r="G154" s="15"/>
      <c r="H154" s="206">
        <v>18</v>
      </c>
      <c r="I154" s="207"/>
      <c r="J154" s="15"/>
      <c r="K154" s="15"/>
      <c r="L154" s="203"/>
      <c r="M154" s="208"/>
      <c r="N154" s="209"/>
      <c r="O154" s="209"/>
      <c r="P154" s="209"/>
      <c r="Q154" s="209"/>
      <c r="R154" s="209"/>
      <c r="S154" s="209"/>
      <c r="T154" s="21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04" t="s">
        <v>195</v>
      </c>
      <c r="AU154" s="204" t="s">
        <v>82</v>
      </c>
      <c r="AV154" s="15" t="s">
        <v>104</v>
      </c>
      <c r="AW154" s="15" t="s">
        <v>30</v>
      </c>
      <c r="AX154" s="15" t="s">
        <v>80</v>
      </c>
      <c r="AY154" s="204" t="s">
        <v>189</v>
      </c>
    </row>
    <row r="155" s="2" customFormat="1" ht="24.15" customHeight="1">
      <c r="A155" s="38"/>
      <c r="B155" s="172"/>
      <c r="C155" s="173" t="s">
        <v>265</v>
      </c>
      <c r="D155" s="173" t="s">
        <v>191</v>
      </c>
      <c r="E155" s="174" t="s">
        <v>2449</v>
      </c>
      <c r="F155" s="175" t="s">
        <v>2450</v>
      </c>
      <c r="G155" s="176" t="s">
        <v>553</v>
      </c>
      <c r="H155" s="177">
        <v>1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233</v>
      </c>
      <c r="AT155" s="185" t="s">
        <v>191</v>
      </c>
      <c r="AU155" s="185" t="s">
        <v>82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233</v>
      </c>
      <c r="BM155" s="185" t="s">
        <v>326</v>
      </c>
    </row>
    <row r="156" s="2" customFormat="1" ht="24.15" customHeight="1">
      <c r="A156" s="38"/>
      <c r="B156" s="172"/>
      <c r="C156" s="173" t="s">
        <v>333</v>
      </c>
      <c r="D156" s="173" t="s">
        <v>191</v>
      </c>
      <c r="E156" s="174" t="s">
        <v>2451</v>
      </c>
      <c r="F156" s="175" t="s">
        <v>2452</v>
      </c>
      <c r="G156" s="176" t="s">
        <v>553</v>
      </c>
      <c r="H156" s="177">
        <v>1</v>
      </c>
      <c r="I156" s="178"/>
      <c r="J156" s="179">
        <f>ROUND(I156*H156,2)</f>
        <v>0</v>
      </c>
      <c r="K156" s="180"/>
      <c r="L156" s="39"/>
      <c r="M156" s="181" t="s">
        <v>1</v>
      </c>
      <c r="N156" s="182" t="s">
        <v>38</v>
      </c>
      <c r="O156" s="77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233</v>
      </c>
      <c r="AT156" s="185" t="s">
        <v>191</v>
      </c>
      <c r="AU156" s="185" t="s">
        <v>82</v>
      </c>
      <c r="AY156" s="19" t="s">
        <v>189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80</v>
      </c>
      <c r="BK156" s="186">
        <f>ROUND(I156*H156,2)</f>
        <v>0</v>
      </c>
      <c r="BL156" s="19" t="s">
        <v>233</v>
      </c>
      <c r="BM156" s="185" t="s">
        <v>336</v>
      </c>
    </row>
    <row r="157" s="2" customFormat="1" ht="24.15" customHeight="1">
      <c r="A157" s="38"/>
      <c r="B157" s="172"/>
      <c r="C157" s="173" t="s">
        <v>272</v>
      </c>
      <c r="D157" s="173" t="s">
        <v>191</v>
      </c>
      <c r="E157" s="174" t="s">
        <v>2453</v>
      </c>
      <c r="F157" s="175" t="s">
        <v>2454</v>
      </c>
      <c r="G157" s="176" t="s">
        <v>553</v>
      </c>
      <c r="H157" s="177">
        <v>2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233</v>
      </c>
      <c r="AT157" s="185" t="s">
        <v>191</v>
      </c>
      <c r="AU157" s="185" t="s">
        <v>82</v>
      </c>
      <c r="AY157" s="19" t="s">
        <v>189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233</v>
      </c>
      <c r="BM157" s="185" t="s">
        <v>345</v>
      </c>
    </row>
    <row r="158" s="2" customFormat="1" ht="24.15" customHeight="1">
      <c r="A158" s="38"/>
      <c r="B158" s="172"/>
      <c r="C158" s="173" t="s">
        <v>347</v>
      </c>
      <c r="D158" s="173" t="s">
        <v>191</v>
      </c>
      <c r="E158" s="174" t="s">
        <v>2455</v>
      </c>
      <c r="F158" s="175" t="s">
        <v>2456</v>
      </c>
      <c r="G158" s="176" t="s">
        <v>553</v>
      </c>
      <c r="H158" s="177">
        <v>1</v>
      </c>
      <c r="I158" s="178"/>
      <c r="J158" s="179">
        <f>ROUND(I158*H158,2)</f>
        <v>0</v>
      </c>
      <c r="K158" s="180"/>
      <c r="L158" s="39"/>
      <c r="M158" s="181" t="s">
        <v>1</v>
      </c>
      <c r="N158" s="182" t="s">
        <v>38</v>
      </c>
      <c r="O158" s="77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5" t="s">
        <v>233</v>
      </c>
      <c r="AT158" s="185" t="s">
        <v>191</v>
      </c>
      <c r="AU158" s="185" t="s">
        <v>82</v>
      </c>
      <c r="AY158" s="19" t="s">
        <v>189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9" t="s">
        <v>80</v>
      </c>
      <c r="BK158" s="186">
        <f>ROUND(I158*H158,2)</f>
        <v>0</v>
      </c>
      <c r="BL158" s="19" t="s">
        <v>233</v>
      </c>
      <c r="BM158" s="185" t="s">
        <v>350</v>
      </c>
    </row>
    <row r="159" s="2" customFormat="1" ht="24.15" customHeight="1">
      <c r="A159" s="38"/>
      <c r="B159" s="172"/>
      <c r="C159" s="173" t="s">
        <v>278</v>
      </c>
      <c r="D159" s="173" t="s">
        <v>191</v>
      </c>
      <c r="E159" s="174" t="s">
        <v>2457</v>
      </c>
      <c r="F159" s="175" t="s">
        <v>2458</v>
      </c>
      <c r="G159" s="176" t="s">
        <v>553</v>
      </c>
      <c r="H159" s="177">
        <v>1</v>
      </c>
      <c r="I159" s="178"/>
      <c r="J159" s="179">
        <f>ROUND(I159*H159,2)</f>
        <v>0</v>
      </c>
      <c r="K159" s="180"/>
      <c r="L159" s="39"/>
      <c r="M159" s="181" t="s">
        <v>1</v>
      </c>
      <c r="N159" s="182" t="s">
        <v>38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233</v>
      </c>
      <c r="AT159" s="185" t="s">
        <v>191</v>
      </c>
      <c r="AU159" s="185" t="s">
        <v>82</v>
      </c>
      <c r="AY159" s="19" t="s">
        <v>189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80</v>
      </c>
      <c r="BK159" s="186">
        <f>ROUND(I159*H159,2)</f>
        <v>0</v>
      </c>
      <c r="BL159" s="19" t="s">
        <v>233</v>
      </c>
      <c r="BM159" s="185" t="s">
        <v>354</v>
      </c>
    </row>
    <row r="160" s="2" customFormat="1" ht="24.15" customHeight="1">
      <c r="A160" s="38"/>
      <c r="B160" s="172"/>
      <c r="C160" s="173" t="s">
        <v>355</v>
      </c>
      <c r="D160" s="173" t="s">
        <v>191</v>
      </c>
      <c r="E160" s="174" t="s">
        <v>2459</v>
      </c>
      <c r="F160" s="175" t="s">
        <v>2460</v>
      </c>
      <c r="G160" s="176" t="s">
        <v>212</v>
      </c>
      <c r="H160" s="177">
        <v>0.127</v>
      </c>
      <c r="I160" s="178"/>
      <c r="J160" s="179">
        <f>ROUND(I160*H160,2)</f>
        <v>0</v>
      </c>
      <c r="K160" s="180"/>
      <c r="L160" s="39"/>
      <c r="M160" s="181" t="s">
        <v>1</v>
      </c>
      <c r="N160" s="182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233</v>
      </c>
      <c r="AT160" s="185" t="s">
        <v>191</v>
      </c>
      <c r="AU160" s="185" t="s">
        <v>82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233</v>
      </c>
      <c r="BM160" s="185" t="s">
        <v>358</v>
      </c>
    </row>
    <row r="161" s="12" customFormat="1" ht="22.8" customHeight="1">
      <c r="A161" s="12"/>
      <c r="B161" s="159"/>
      <c r="C161" s="12"/>
      <c r="D161" s="160" t="s">
        <v>72</v>
      </c>
      <c r="E161" s="170" t="s">
        <v>2461</v>
      </c>
      <c r="F161" s="170" t="s">
        <v>2462</v>
      </c>
      <c r="G161" s="12"/>
      <c r="H161" s="12"/>
      <c r="I161" s="162"/>
      <c r="J161" s="171">
        <f>BK161</f>
        <v>0</v>
      </c>
      <c r="K161" s="12"/>
      <c r="L161" s="159"/>
      <c r="M161" s="164"/>
      <c r="N161" s="165"/>
      <c r="O161" s="165"/>
      <c r="P161" s="166">
        <f>SUM(P162:P177)</f>
        <v>0</v>
      </c>
      <c r="Q161" s="165"/>
      <c r="R161" s="166">
        <f>SUM(R162:R177)</f>
        <v>0</v>
      </c>
      <c r="S161" s="165"/>
      <c r="T161" s="167">
        <f>SUM(T162:T177)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0" t="s">
        <v>82</v>
      </c>
      <c r="AT161" s="168" t="s">
        <v>72</v>
      </c>
      <c r="AU161" s="168" t="s">
        <v>80</v>
      </c>
      <c r="AY161" s="160" t="s">
        <v>189</v>
      </c>
      <c r="BK161" s="169">
        <f>SUM(BK162:BK177)</f>
        <v>0</v>
      </c>
    </row>
    <row r="162" s="2" customFormat="1" ht="24.15" customHeight="1">
      <c r="A162" s="38"/>
      <c r="B162" s="172"/>
      <c r="C162" s="173" t="s">
        <v>281</v>
      </c>
      <c r="D162" s="173" t="s">
        <v>191</v>
      </c>
      <c r="E162" s="174" t="s">
        <v>2463</v>
      </c>
      <c r="F162" s="175" t="s">
        <v>2464</v>
      </c>
      <c r="G162" s="176" t="s">
        <v>228</v>
      </c>
      <c r="H162" s="177">
        <v>548</v>
      </c>
      <c r="I162" s="178"/>
      <c r="J162" s="179">
        <f>ROUND(I162*H162,2)</f>
        <v>0</v>
      </c>
      <c r="K162" s="180"/>
      <c r="L162" s="39"/>
      <c r="M162" s="181" t="s">
        <v>1</v>
      </c>
      <c r="N162" s="182" t="s">
        <v>38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233</v>
      </c>
      <c r="AT162" s="185" t="s">
        <v>191</v>
      </c>
      <c r="AU162" s="185" t="s">
        <v>82</v>
      </c>
      <c r="AY162" s="19" t="s">
        <v>189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233</v>
      </c>
      <c r="BM162" s="185" t="s">
        <v>365</v>
      </c>
    </row>
    <row r="163" s="2" customFormat="1" ht="24.15" customHeight="1">
      <c r="A163" s="38"/>
      <c r="B163" s="172"/>
      <c r="C163" s="173" t="s">
        <v>367</v>
      </c>
      <c r="D163" s="173" t="s">
        <v>191</v>
      </c>
      <c r="E163" s="174" t="s">
        <v>2465</v>
      </c>
      <c r="F163" s="175" t="s">
        <v>2466</v>
      </c>
      <c r="G163" s="176" t="s">
        <v>228</v>
      </c>
      <c r="H163" s="177">
        <v>80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38</v>
      </c>
      <c r="O163" s="77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233</v>
      </c>
      <c r="AT163" s="185" t="s">
        <v>191</v>
      </c>
      <c r="AU163" s="185" t="s">
        <v>82</v>
      </c>
      <c r="AY163" s="19" t="s">
        <v>189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80</v>
      </c>
      <c r="BK163" s="186">
        <f>ROUND(I163*H163,2)</f>
        <v>0</v>
      </c>
      <c r="BL163" s="19" t="s">
        <v>233</v>
      </c>
      <c r="BM163" s="185" t="s">
        <v>370</v>
      </c>
    </row>
    <row r="164" s="2" customFormat="1" ht="24.15" customHeight="1">
      <c r="A164" s="38"/>
      <c r="B164" s="172"/>
      <c r="C164" s="173" t="s">
        <v>288</v>
      </c>
      <c r="D164" s="173" t="s">
        <v>191</v>
      </c>
      <c r="E164" s="174" t="s">
        <v>2467</v>
      </c>
      <c r="F164" s="175" t="s">
        <v>2468</v>
      </c>
      <c r="G164" s="176" t="s">
        <v>228</v>
      </c>
      <c r="H164" s="177">
        <v>175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38</v>
      </c>
      <c r="O164" s="77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233</v>
      </c>
      <c r="AT164" s="185" t="s">
        <v>191</v>
      </c>
      <c r="AU164" s="185" t="s">
        <v>82</v>
      </c>
      <c r="AY164" s="19" t="s">
        <v>189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80</v>
      </c>
      <c r="BK164" s="186">
        <f>ROUND(I164*H164,2)</f>
        <v>0</v>
      </c>
      <c r="BL164" s="19" t="s">
        <v>233</v>
      </c>
      <c r="BM164" s="185" t="s">
        <v>373</v>
      </c>
    </row>
    <row r="165" s="2" customFormat="1" ht="24.15" customHeight="1">
      <c r="A165" s="38"/>
      <c r="B165" s="172"/>
      <c r="C165" s="173" t="s">
        <v>374</v>
      </c>
      <c r="D165" s="173" t="s">
        <v>191</v>
      </c>
      <c r="E165" s="174" t="s">
        <v>2469</v>
      </c>
      <c r="F165" s="175" t="s">
        <v>2470</v>
      </c>
      <c r="G165" s="176" t="s">
        <v>553</v>
      </c>
      <c r="H165" s="177">
        <v>10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38</v>
      </c>
      <c r="O165" s="77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233</v>
      </c>
      <c r="AT165" s="185" t="s">
        <v>191</v>
      </c>
      <c r="AU165" s="185" t="s">
        <v>82</v>
      </c>
      <c r="AY165" s="19" t="s">
        <v>189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80</v>
      </c>
      <c r="BK165" s="186">
        <f>ROUND(I165*H165,2)</f>
        <v>0</v>
      </c>
      <c r="BL165" s="19" t="s">
        <v>233</v>
      </c>
      <c r="BM165" s="185" t="s">
        <v>377</v>
      </c>
    </row>
    <row r="166" s="2" customFormat="1" ht="24.15" customHeight="1">
      <c r="A166" s="38"/>
      <c r="B166" s="172"/>
      <c r="C166" s="173" t="s">
        <v>292</v>
      </c>
      <c r="D166" s="173" t="s">
        <v>191</v>
      </c>
      <c r="E166" s="174" t="s">
        <v>2471</v>
      </c>
      <c r="F166" s="175" t="s">
        <v>2472</v>
      </c>
      <c r="G166" s="176" t="s">
        <v>553</v>
      </c>
      <c r="H166" s="177">
        <v>4</v>
      </c>
      <c r="I166" s="178"/>
      <c r="J166" s="179">
        <f>ROUND(I166*H166,2)</f>
        <v>0</v>
      </c>
      <c r="K166" s="180"/>
      <c r="L166" s="39"/>
      <c r="M166" s="181" t="s">
        <v>1</v>
      </c>
      <c r="N166" s="182" t="s">
        <v>38</v>
      </c>
      <c r="O166" s="77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233</v>
      </c>
      <c r="AT166" s="185" t="s">
        <v>191</v>
      </c>
      <c r="AU166" s="185" t="s">
        <v>82</v>
      </c>
      <c r="AY166" s="19" t="s">
        <v>189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80</v>
      </c>
      <c r="BK166" s="186">
        <f>ROUND(I166*H166,2)</f>
        <v>0</v>
      </c>
      <c r="BL166" s="19" t="s">
        <v>233</v>
      </c>
      <c r="BM166" s="185" t="s">
        <v>381</v>
      </c>
    </row>
    <row r="167" s="2" customFormat="1" ht="24.15" customHeight="1">
      <c r="A167" s="38"/>
      <c r="B167" s="172"/>
      <c r="C167" s="173" t="s">
        <v>385</v>
      </c>
      <c r="D167" s="173" t="s">
        <v>191</v>
      </c>
      <c r="E167" s="174" t="s">
        <v>2473</v>
      </c>
      <c r="F167" s="175" t="s">
        <v>2474</v>
      </c>
      <c r="G167" s="176" t="s">
        <v>553</v>
      </c>
      <c r="H167" s="177">
        <v>1</v>
      </c>
      <c r="I167" s="178"/>
      <c r="J167" s="179">
        <f>ROUND(I167*H167,2)</f>
        <v>0</v>
      </c>
      <c r="K167" s="180"/>
      <c r="L167" s="39"/>
      <c r="M167" s="181" t="s">
        <v>1</v>
      </c>
      <c r="N167" s="182" t="s">
        <v>38</v>
      </c>
      <c r="O167" s="77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5" t="s">
        <v>233</v>
      </c>
      <c r="AT167" s="185" t="s">
        <v>191</v>
      </c>
      <c r="AU167" s="185" t="s">
        <v>82</v>
      </c>
      <c r="AY167" s="19" t="s">
        <v>189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9" t="s">
        <v>80</v>
      </c>
      <c r="BK167" s="186">
        <f>ROUND(I167*H167,2)</f>
        <v>0</v>
      </c>
      <c r="BL167" s="19" t="s">
        <v>233</v>
      </c>
      <c r="BM167" s="185" t="s">
        <v>388</v>
      </c>
    </row>
    <row r="168" s="2" customFormat="1" ht="24.15" customHeight="1">
      <c r="A168" s="38"/>
      <c r="B168" s="172"/>
      <c r="C168" s="173" t="s">
        <v>296</v>
      </c>
      <c r="D168" s="173" t="s">
        <v>191</v>
      </c>
      <c r="E168" s="174" t="s">
        <v>2475</v>
      </c>
      <c r="F168" s="175" t="s">
        <v>2476</v>
      </c>
      <c r="G168" s="176" t="s">
        <v>553</v>
      </c>
      <c r="H168" s="177">
        <v>14</v>
      </c>
      <c r="I168" s="178"/>
      <c r="J168" s="179">
        <f>ROUND(I168*H168,2)</f>
        <v>0</v>
      </c>
      <c r="K168" s="180"/>
      <c r="L168" s="39"/>
      <c r="M168" s="181" t="s">
        <v>1</v>
      </c>
      <c r="N168" s="182" t="s">
        <v>38</v>
      </c>
      <c r="O168" s="77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5" t="s">
        <v>233</v>
      </c>
      <c r="AT168" s="185" t="s">
        <v>191</v>
      </c>
      <c r="AU168" s="185" t="s">
        <v>82</v>
      </c>
      <c r="AY168" s="19" t="s">
        <v>189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9" t="s">
        <v>80</v>
      </c>
      <c r="BK168" s="186">
        <f>ROUND(I168*H168,2)</f>
        <v>0</v>
      </c>
      <c r="BL168" s="19" t="s">
        <v>233</v>
      </c>
      <c r="BM168" s="185" t="s">
        <v>391</v>
      </c>
    </row>
    <row r="169" s="2" customFormat="1" ht="24.15" customHeight="1">
      <c r="A169" s="38"/>
      <c r="B169" s="172"/>
      <c r="C169" s="173" t="s">
        <v>395</v>
      </c>
      <c r="D169" s="173" t="s">
        <v>191</v>
      </c>
      <c r="E169" s="174" t="s">
        <v>2477</v>
      </c>
      <c r="F169" s="175" t="s">
        <v>2478</v>
      </c>
      <c r="G169" s="176" t="s">
        <v>553</v>
      </c>
      <c r="H169" s="177">
        <v>1</v>
      </c>
      <c r="I169" s="178"/>
      <c r="J169" s="179">
        <f>ROUND(I169*H169,2)</f>
        <v>0</v>
      </c>
      <c r="K169" s="180"/>
      <c r="L169" s="39"/>
      <c r="M169" s="181" t="s">
        <v>1</v>
      </c>
      <c r="N169" s="182" t="s">
        <v>38</v>
      </c>
      <c r="O169" s="77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5" t="s">
        <v>233</v>
      </c>
      <c r="AT169" s="185" t="s">
        <v>191</v>
      </c>
      <c r="AU169" s="185" t="s">
        <v>82</v>
      </c>
      <c r="AY169" s="19" t="s">
        <v>189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9" t="s">
        <v>80</v>
      </c>
      <c r="BK169" s="186">
        <f>ROUND(I169*H169,2)</f>
        <v>0</v>
      </c>
      <c r="BL169" s="19" t="s">
        <v>233</v>
      </c>
      <c r="BM169" s="185" t="s">
        <v>398</v>
      </c>
    </row>
    <row r="170" s="2" customFormat="1" ht="21.75" customHeight="1">
      <c r="A170" s="38"/>
      <c r="B170" s="172"/>
      <c r="C170" s="173" t="s">
        <v>300</v>
      </c>
      <c r="D170" s="173" t="s">
        <v>191</v>
      </c>
      <c r="E170" s="174" t="s">
        <v>2479</v>
      </c>
      <c r="F170" s="175" t="s">
        <v>2480</v>
      </c>
      <c r="G170" s="176" t="s">
        <v>553</v>
      </c>
      <c r="H170" s="177">
        <v>15</v>
      </c>
      <c r="I170" s="178"/>
      <c r="J170" s="179">
        <f>ROUND(I170*H170,2)</f>
        <v>0</v>
      </c>
      <c r="K170" s="180"/>
      <c r="L170" s="39"/>
      <c r="M170" s="181" t="s">
        <v>1</v>
      </c>
      <c r="N170" s="182" t="s">
        <v>38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233</v>
      </c>
      <c r="AT170" s="185" t="s">
        <v>191</v>
      </c>
      <c r="AU170" s="185" t="s">
        <v>82</v>
      </c>
      <c r="AY170" s="19" t="s">
        <v>189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80</v>
      </c>
      <c r="BK170" s="186">
        <f>ROUND(I170*H170,2)</f>
        <v>0</v>
      </c>
      <c r="BL170" s="19" t="s">
        <v>233</v>
      </c>
      <c r="BM170" s="185" t="s">
        <v>399</v>
      </c>
    </row>
    <row r="171" s="2" customFormat="1" ht="33" customHeight="1">
      <c r="A171" s="38"/>
      <c r="B171" s="172"/>
      <c r="C171" s="173" t="s">
        <v>402</v>
      </c>
      <c r="D171" s="173" t="s">
        <v>191</v>
      </c>
      <c r="E171" s="174" t="s">
        <v>2481</v>
      </c>
      <c r="F171" s="175" t="s">
        <v>2482</v>
      </c>
      <c r="G171" s="176" t="s">
        <v>553</v>
      </c>
      <c r="H171" s="177">
        <v>138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233</v>
      </c>
      <c r="AT171" s="185" t="s">
        <v>191</v>
      </c>
      <c r="AU171" s="185" t="s">
        <v>82</v>
      </c>
      <c r="AY171" s="19" t="s">
        <v>189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233</v>
      </c>
      <c r="BM171" s="185" t="s">
        <v>403</v>
      </c>
    </row>
    <row r="172" s="14" customFormat="1">
      <c r="A172" s="14"/>
      <c r="B172" s="195"/>
      <c r="C172" s="14"/>
      <c r="D172" s="188" t="s">
        <v>195</v>
      </c>
      <c r="E172" s="196" t="s">
        <v>1</v>
      </c>
      <c r="F172" s="197" t="s">
        <v>579</v>
      </c>
      <c r="G172" s="14"/>
      <c r="H172" s="198">
        <v>138</v>
      </c>
      <c r="I172" s="199"/>
      <c r="J172" s="14"/>
      <c r="K172" s="14"/>
      <c r="L172" s="195"/>
      <c r="M172" s="200"/>
      <c r="N172" s="201"/>
      <c r="O172" s="201"/>
      <c r="P172" s="201"/>
      <c r="Q172" s="201"/>
      <c r="R172" s="201"/>
      <c r="S172" s="201"/>
      <c r="T172" s="20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6" t="s">
        <v>195</v>
      </c>
      <c r="AU172" s="196" t="s">
        <v>82</v>
      </c>
      <c r="AV172" s="14" t="s">
        <v>82</v>
      </c>
      <c r="AW172" s="14" t="s">
        <v>30</v>
      </c>
      <c r="AX172" s="14" t="s">
        <v>73</v>
      </c>
      <c r="AY172" s="196" t="s">
        <v>189</v>
      </c>
    </row>
    <row r="173" s="15" customFormat="1">
      <c r="A173" s="15"/>
      <c r="B173" s="203"/>
      <c r="C173" s="15"/>
      <c r="D173" s="188" t="s">
        <v>195</v>
      </c>
      <c r="E173" s="204" t="s">
        <v>1</v>
      </c>
      <c r="F173" s="205" t="s">
        <v>200</v>
      </c>
      <c r="G173" s="15"/>
      <c r="H173" s="206">
        <v>138</v>
      </c>
      <c r="I173" s="207"/>
      <c r="J173" s="15"/>
      <c r="K173" s="15"/>
      <c r="L173" s="203"/>
      <c r="M173" s="208"/>
      <c r="N173" s="209"/>
      <c r="O173" s="209"/>
      <c r="P173" s="209"/>
      <c r="Q173" s="209"/>
      <c r="R173" s="209"/>
      <c r="S173" s="209"/>
      <c r="T173" s="21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04" t="s">
        <v>195</v>
      </c>
      <c r="AU173" s="204" t="s">
        <v>82</v>
      </c>
      <c r="AV173" s="15" t="s">
        <v>104</v>
      </c>
      <c r="AW173" s="15" t="s">
        <v>30</v>
      </c>
      <c r="AX173" s="15" t="s">
        <v>80</v>
      </c>
      <c r="AY173" s="204" t="s">
        <v>189</v>
      </c>
    </row>
    <row r="174" s="2" customFormat="1" ht="24.15" customHeight="1">
      <c r="A174" s="38"/>
      <c r="B174" s="172"/>
      <c r="C174" s="173" t="s">
        <v>303</v>
      </c>
      <c r="D174" s="173" t="s">
        <v>191</v>
      </c>
      <c r="E174" s="174" t="s">
        <v>2483</v>
      </c>
      <c r="F174" s="175" t="s">
        <v>2484</v>
      </c>
      <c r="G174" s="176" t="s">
        <v>553</v>
      </c>
      <c r="H174" s="177">
        <v>69</v>
      </c>
      <c r="I174" s="178"/>
      <c r="J174" s="179">
        <f>ROUND(I174*H174,2)</f>
        <v>0</v>
      </c>
      <c r="K174" s="180"/>
      <c r="L174" s="39"/>
      <c r="M174" s="181" t="s">
        <v>1</v>
      </c>
      <c r="N174" s="182" t="s">
        <v>38</v>
      </c>
      <c r="O174" s="77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5" t="s">
        <v>233</v>
      </c>
      <c r="AT174" s="185" t="s">
        <v>191</v>
      </c>
      <c r="AU174" s="185" t="s">
        <v>82</v>
      </c>
      <c r="AY174" s="19" t="s">
        <v>189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9" t="s">
        <v>80</v>
      </c>
      <c r="BK174" s="186">
        <f>ROUND(I174*H174,2)</f>
        <v>0</v>
      </c>
      <c r="BL174" s="19" t="s">
        <v>233</v>
      </c>
      <c r="BM174" s="185" t="s">
        <v>406</v>
      </c>
    </row>
    <row r="175" s="2" customFormat="1" ht="24.15" customHeight="1">
      <c r="A175" s="38"/>
      <c r="B175" s="172"/>
      <c r="C175" s="173" t="s">
        <v>408</v>
      </c>
      <c r="D175" s="173" t="s">
        <v>191</v>
      </c>
      <c r="E175" s="174" t="s">
        <v>2485</v>
      </c>
      <c r="F175" s="175" t="s">
        <v>2486</v>
      </c>
      <c r="G175" s="176" t="s">
        <v>553</v>
      </c>
      <c r="H175" s="177">
        <v>15</v>
      </c>
      <c r="I175" s="178"/>
      <c r="J175" s="179">
        <f>ROUND(I175*H175,2)</f>
        <v>0</v>
      </c>
      <c r="K175" s="180"/>
      <c r="L175" s="39"/>
      <c r="M175" s="181" t="s">
        <v>1</v>
      </c>
      <c r="N175" s="182" t="s">
        <v>38</v>
      </c>
      <c r="O175" s="77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5" t="s">
        <v>233</v>
      </c>
      <c r="AT175" s="185" t="s">
        <v>191</v>
      </c>
      <c r="AU175" s="185" t="s">
        <v>82</v>
      </c>
      <c r="AY175" s="19" t="s">
        <v>189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9" t="s">
        <v>80</v>
      </c>
      <c r="BK175" s="186">
        <f>ROUND(I175*H175,2)</f>
        <v>0</v>
      </c>
      <c r="BL175" s="19" t="s">
        <v>233</v>
      </c>
      <c r="BM175" s="185" t="s">
        <v>411</v>
      </c>
    </row>
    <row r="176" s="2" customFormat="1" ht="24.15" customHeight="1">
      <c r="A176" s="38"/>
      <c r="B176" s="172"/>
      <c r="C176" s="173" t="s">
        <v>308</v>
      </c>
      <c r="D176" s="173" t="s">
        <v>191</v>
      </c>
      <c r="E176" s="174" t="s">
        <v>2487</v>
      </c>
      <c r="F176" s="175" t="s">
        <v>2488</v>
      </c>
      <c r="G176" s="176" t="s">
        <v>223</v>
      </c>
      <c r="H176" s="177">
        <v>285</v>
      </c>
      <c r="I176" s="178"/>
      <c r="J176" s="179">
        <f>ROUND(I176*H176,2)</f>
        <v>0</v>
      </c>
      <c r="K176" s="180"/>
      <c r="L176" s="39"/>
      <c r="M176" s="181" t="s">
        <v>1</v>
      </c>
      <c r="N176" s="182" t="s">
        <v>38</v>
      </c>
      <c r="O176" s="77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5" t="s">
        <v>233</v>
      </c>
      <c r="AT176" s="185" t="s">
        <v>191</v>
      </c>
      <c r="AU176" s="185" t="s">
        <v>82</v>
      </c>
      <c r="AY176" s="19" t="s">
        <v>189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9" t="s">
        <v>80</v>
      </c>
      <c r="BK176" s="186">
        <f>ROUND(I176*H176,2)</f>
        <v>0</v>
      </c>
      <c r="BL176" s="19" t="s">
        <v>233</v>
      </c>
      <c r="BM176" s="185" t="s">
        <v>415</v>
      </c>
    </row>
    <row r="177" s="2" customFormat="1" ht="24.15" customHeight="1">
      <c r="A177" s="38"/>
      <c r="B177" s="172"/>
      <c r="C177" s="219" t="s">
        <v>418</v>
      </c>
      <c r="D177" s="219" t="s">
        <v>874</v>
      </c>
      <c r="E177" s="220" t="s">
        <v>1843</v>
      </c>
      <c r="F177" s="221" t="s">
        <v>2489</v>
      </c>
      <c r="G177" s="222" t="s">
        <v>223</v>
      </c>
      <c r="H177" s="223">
        <v>285</v>
      </c>
      <c r="I177" s="224"/>
      <c r="J177" s="225">
        <f>ROUND(I177*H177,2)</f>
        <v>0</v>
      </c>
      <c r="K177" s="226"/>
      <c r="L177" s="227"/>
      <c r="M177" s="236" t="s">
        <v>1</v>
      </c>
      <c r="N177" s="237" t="s">
        <v>38</v>
      </c>
      <c r="O177" s="233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5" t="s">
        <v>281</v>
      </c>
      <c r="AT177" s="185" t="s">
        <v>874</v>
      </c>
      <c r="AU177" s="185" t="s">
        <v>82</v>
      </c>
      <c r="AY177" s="19" t="s">
        <v>189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9" t="s">
        <v>80</v>
      </c>
      <c r="BK177" s="186">
        <f>ROUND(I177*H177,2)</f>
        <v>0</v>
      </c>
      <c r="BL177" s="19" t="s">
        <v>233</v>
      </c>
      <c r="BM177" s="185" t="s">
        <v>421</v>
      </c>
    </row>
    <row r="178" s="2" customFormat="1" ht="6.96" customHeight="1">
      <c r="A178" s="38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39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autoFilter ref="C121:K17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2490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ROUND((SUM(BE130:BE311)),  2)</f>
        <v>0</v>
      </c>
      <c r="G33" s="38"/>
      <c r="H33" s="38"/>
      <c r="I33" s="128">
        <v>0.20999999999999999</v>
      </c>
      <c r="J33" s="127">
        <f>ROUND(((SUM(BE130:BE311))*I33),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ROUND((SUM(BF130:BF311)),  2)</f>
        <v>0</v>
      </c>
      <c r="G34" s="38"/>
      <c r="H34" s="38"/>
      <c r="I34" s="128">
        <v>0.12</v>
      </c>
      <c r="J34" s="127">
        <f>ROUND(((SUM(BF130:BF311))*I34),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ROUND((SUM(BG130:BG311)),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ROUND((SUM(BH130:BH311)),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ROUND((SUM(BI130:BI311)),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d - Elektrika silová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J130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145</v>
      </c>
      <c r="E97" s="142"/>
      <c r="F97" s="142"/>
      <c r="G97" s="142"/>
      <c r="H97" s="142"/>
      <c r="I97" s="142"/>
      <c r="J97" s="143">
        <f>J131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151</v>
      </c>
      <c r="E98" s="146"/>
      <c r="F98" s="146"/>
      <c r="G98" s="146"/>
      <c r="H98" s="146"/>
      <c r="I98" s="146"/>
      <c r="J98" s="147">
        <f>J132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152</v>
      </c>
      <c r="E99" s="146"/>
      <c r="F99" s="146"/>
      <c r="G99" s="146"/>
      <c r="H99" s="146"/>
      <c r="I99" s="146"/>
      <c r="J99" s="147">
        <f>J134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2491</v>
      </c>
      <c r="E100" s="146"/>
      <c r="F100" s="146"/>
      <c r="G100" s="146"/>
      <c r="H100" s="146"/>
      <c r="I100" s="146"/>
      <c r="J100" s="147">
        <f>J140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0"/>
      <c r="C101" s="9"/>
      <c r="D101" s="141" t="s">
        <v>154</v>
      </c>
      <c r="E101" s="142"/>
      <c r="F101" s="142"/>
      <c r="G101" s="142"/>
      <c r="H101" s="142"/>
      <c r="I101" s="142"/>
      <c r="J101" s="143">
        <f>J143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4"/>
      <c r="C102" s="10"/>
      <c r="D102" s="145" t="s">
        <v>2404</v>
      </c>
      <c r="E102" s="146"/>
      <c r="F102" s="146"/>
      <c r="G102" s="146"/>
      <c r="H102" s="146"/>
      <c r="I102" s="146"/>
      <c r="J102" s="147">
        <f>J144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159</v>
      </c>
      <c r="E103" s="146"/>
      <c r="F103" s="146"/>
      <c r="G103" s="146"/>
      <c r="H103" s="146"/>
      <c r="I103" s="146"/>
      <c r="J103" s="147">
        <f>J149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2492</v>
      </c>
      <c r="E104" s="146"/>
      <c r="F104" s="146"/>
      <c r="G104" s="146"/>
      <c r="H104" s="146"/>
      <c r="I104" s="146"/>
      <c r="J104" s="147">
        <f>J256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0"/>
      <c r="C105" s="9"/>
      <c r="D105" s="141" t="s">
        <v>2493</v>
      </c>
      <c r="E105" s="142"/>
      <c r="F105" s="142"/>
      <c r="G105" s="142"/>
      <c r="H105" s="142"/>
      <c r="I105" s="142"/>
      <c r="J105" s="143">
        <f>J271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2494</v>
      </c>
      <c r="E106" s="146"/>
      <c r="F106" s="146"/>
      <c r="G106" s="146"/>
      <c r="H106" s="146"/>
      <c r="I106" s="146"/>
      <c r="J106" s="147">
        <f>J272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2495</v>
      </c>
      <c r="E107" s="146"/>
      <c r="F107" s="146"/>
      <c r="G107" s="146"/>
      <c r="H107" s="146"/>
      <c r="I107" s="146"/>
      <c r="J107" s="147">
        <f>J275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2496</v>
      </c>
      <c r="E108" s="146"/>
      <c r="F108" s="146"/>
      <c r="G108" s="146"/>
      <c r="H108" s="146"/>
      <c r="I108" s="146"/>
      <c r="J108" s="147">
        <f>J281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0"/>
      <c r="C109" s="9"/>
      <c r="D109" s="141" t="s">
        <v>2497</v>
      </c>
      <c r="E109" s="142"/>
      <c r="F109" s="142"/>
      <c r="G109" s="142"/>
      <c r="H109" s="142"/>
      <c r="I109" s="142"/>
      <c r="J109" s="143">
        <f>J287</f>
        <v>0</v>
      </c>
      <c r="K109" s="9"/>
      <c r="L109" s="14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0"/>
      <c r="C110" s="9"/>
      <c r="D110" s="141" t="s">
        <v>2126</v>
      </c>
      <c r="E110" s="142"/>
      <c r="F110" s="142"/>
      <c r="G110" s="142"/>
      <c r="H110" s="142"/>
      <c r="I110" s="142"/>
      <c r="J110" s="143">
        <f>J300</f>
        <v>0</v>
      </c>
      <c r="K110" s="9"/>
      <c r="L110" s="14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174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121" t="str">
        <f>E7</f>
        <v>BODARCHITEKTI202401 - KODUS Kamenice - druhá etapa-16.3.25</v>
      </c>
      <c r="F120" s="32"/>
      <c r="G120" s="32"/>
      <c r="H120" s="32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138</v>
      </c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67" t="str">
        <f>E9</f>
        <v>d - Elektrika silová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38"/>
      <c r="E124" s="38"/>
      <c r="F124" s="27" t="str">
        <f>F12</f>
        <v xml:space="preserve"> </v>
      </c>
      <c r="G124" s="38"/>
      <c r="H124" s="38"/>
      <c r="I124" s="32" t="s">
        <v>22</v>
      </c>
      <c r="J124" s="69" t="str">
        <f>IF(J12="","",J12)</f>
        <v>10. 3. 2025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38"/>
      <c r="E126" s="38"/>
      <c r="F126" s="27" t="str">
        <f>E15</f>
        <v xml:space="preserve"> </v>
      </c>
      <c r="G126" s="38"/>
      <c r="H126" s="38"/>
      <c r="I126" s="32" t="s">
        <v>29</v>
      </c>
      <c r="J126" s="36" t="str">
        <f>E21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38"/>
      <c r="E127" s="38"/>
      <c r="F127" s="27" t="str">
        <f>IF(E18="","",E18)</f>
        <v>Vyplň údaj</v>
      </c>
      <c r="G127" s="38"/>
      <c r="H127" s="38"/>
      <c r="I127" s="32" t="s">
        <v>31</v>
      </c>
      <c r="J127" s="36" t="str">
        <f>E24</f>
        <v xml:space="preserve"> 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48"/>
      <c r="B129" s="149"/>
      <c r="C129" s="150" t="s">
        <v>175</v>
      </c>
      <c r="D129" s="151" t="s">
        <v>58</v>
      </c>
      <c r="E129" s="151" t="s">
        <v>54</v>
      </c>
      <c r="F129" s="151" t="s">
        <v>55</v>
      </c>
      <c r="G129" s="151" t="s">
        <v>176</v>
      </c>
      <c r="H129" s="151" t="s">
        <v>177</v>
      </c>
      <c r="I129" s="151" t="s">
        <v>178</v>
      </c>
      <c r="J129" s="152" t="s">
        <v>142</v>
      </c>
      <c r="K129" s="153" t="s">
        <v>179</v>
      </c>
      <c r="L129" s="154"/>
      <c r="M129" s="86" t="s">
        <v>1</v>
      </c>
      <c r="N129" s="87" t="s">
        <v>37</v>
      </c>
      <c r="O129" s="87" t="s">
        <v>180</v>
      </c>
      <c r="P129" s="87" t="s">
        <v>181</v>
      </c>
      <c r="Q129" s="87" t="s">
        <v>182</v>
      </c>
      <c r="R129" s="87" t="s">
        <v>183</v>
      </c>
      <c r="S129" s="87" t="s">
        <v>184</v>
      </c>
      <c r="T129" s="88" t="s">
        <v>185</v>
      </c>
      <c r="U129" s="148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</row>
    <row r="130" s="2" customFormat="1" ht="22.8" customHeight="1">
      <c r="A130" s="38"/>
      <c r="B130" s="39"/>
      <c r="C130" s="93" t="s">
        <v>186</v>
      </c>
      <c r="D130" s="38"/>
      <c r="E130" s="38"/>
      <c r="F130" s="38"/>
      <c r="G130" s="38"/>
      <c r="H130" s="38"/>
      <c r="I130" s="38"/>
      <c r="J130" s="155">
        <f>BK130</f>
        <v>0</v>
      </c>
      <c r="K130" s="38"/>
      <c r="L130" s="39"/>
      <c r="M130" s="89"/>
      <c r="N130" s="73"/>
      <c r="O130" s="90"/>
      <c r="P130" s="156">
        <f>P131+P143+P271+P287+P300</f>
        <v>0</v>
      </c>
      <c r="Q130" s="90"/>
      <c r="R130" s="156">
        <f>R131+R143+R271+R287+R300</f>
        <v>0.03705</v>
      </c>
      <c r="S130" s="90"/>
      <c r="T130" s="157">
        <f>T131+T143+T271+T287+T300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72</v>
      </c>
      <c r="AU130" s="19" t="s">
        <v>144</v>
      </c>
      <c r="BK130" s="158">
        <f>BK131+BK143+BK271+BK287+BK300</f>
        <v>0</v>
      </c>
    </row>
    <row r="131" s="12" customFormat="1" ht="25.92" customHeight="1">
      <c r="A131" s="12"/>
      <c r="B131" s="159"/>
      <c r="C131" s="12"/>
      <c r="D131" s="160" t="s">
        <v>72</v>
      </c>
      <c r="E131" s="161" t="s">
        <v>187</v>
      </c>
      <c r="F131" s="161" t="s">
        <v>188</v>
      </c>
      <c r="G131" s="12"/>
      <c r="H131" s="12"/>
      <c r="I131" s="162"/>
      <c r="J131" s="163">
        <f>BK131</f>
        <v>0</v>
      </c>
      <c r="K131" s="12"/>
      <c r="L131" s="159"/>
      <c r="M131" s="164"/>
      <c r="N131" s="165"/>
      <c r="O131" s="165"/>
      <c r="P131" s="166">
        <f>P132+P134+P140</f>
        <v>0</v>
      </c>
      <c r="Q131" s="165"/>
      <c r="R131" s="166">
        <f>R132+R134+R140</f>
        <v>0</v>
      </c>
      <c r="S131" s="165"/>
      <c r="T131" s="167">
        <f>T132+T134+T140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0" t="s">
        <v>80</v>
      </c>
      <c r="AT131" s="168" t="s">
        <v>72</v>
      </c>
      <c r="AU131" s="168" t="s">
        <v>73</v>
      </c>
      <c r="AY131" s="160" t="s">
        <v>189</v>
      </c>
      <c r="BK131" s="169">
        <f>BK132+BK134+BK140</f>
        <v>0</v>
      </c>
    </row>
    <row r="132" s="12" customFormat="1" ht="22.8" customHeight="1">
      <c r="A132" s="12"/>
      <c r="B132" s="159"/>
      <c r="C132" s="12"/>
      <c r="D132" s="160" t="s">
        <v>72</v>
      </c>
      <c r="E132" s="170" t="s">
        <v>110</v>
      </c>
      <c r="F132" s="170" t="s">
        <v>679</v>
      </c>
      <c r="G132" s="12"/>
      <c r="H132" s="12"/>
      <c r="I132" s="162"/>
      <c r="J132" s="171">
        <f>BK132</f>
        <v>0</v>
      </c>
      <c r="K132" s="12"/>
      <c r="L132" s="159"/>
      <c r="M132" s="164"/>
      <c r="N132" s="165"/>
      <c r="O132" s="165"/>
      <c r="P132" s="166">
        <f>P133</f>
        <v>0</v>
      </c>
      <c r="Q132" s="165"/>
      <c r="R132" s="166">
        <f>R133</f>
        <v>0</v>
      </c>
      <c r="S132" s="165"/>
      <c r="T132" s="167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80</v>
      </c>
      <c r="AT132" s="168" t="s">
        <v>72</v>
      </c>
      <c r="AU132" s="168" t="s">
        <v>80</v>
      </c>
      <c r="AY132" s="160" t="s">
        <v>189</v>
      </c>
      <c r="BK132" s="169">
        <f>BK133</f>
        <v>0</v>
      </c>
    </row>
    <row r="133" s="2" customFormat="1" ht="21.75" customHeight="1">
      <c r="A133" s="38"/>
      <c r="B133" s="172"/>
      <c r="C133" s="173" t="s">
        <v>80</v>
      </c>
      <c r="D133" s="173" t="s">
        <v>191</v>
      </c>
      <c r="E133" s="174" t="s">
        <v>2498</v>
      </c>
      <c r="F133" s="175" t="s">
        <v>2499</v>
      </c>
      <c r="G133" s="176" t="s">
        <v>223</v>
      </c>
      <c r="H133" s="177">
        <v>50</v>
      </c>
      <c r="I133" s="178"/>
      <c r="J133" s="179">
        <f>ROUND(I133*H133,2)</f>
        <v>0</v>
      </c>
      <c r="K133" s="180"/>
      <c r="L133" s="39"/>
      <c r="M133" s="181" t="s">
        <v>1</v>
      </c>
      <c r="N133" s="182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104</v>
      </c>
      <c r="AT133" s="185" t="s">
        <v>191</v>
      </c>
      <c r="AU133" s="185" t="s">
        <v>82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104</v>
      </c>
      <c r="BM133" s="185" t="s">
        <v>82</v>
      </c>
    </row>
    <row r="134" s="12" customFormat="1" ht="22.8" customHeight="1">
      <c r="A134" s="12"/>
      <c r="B134" s="159"/>
      <c r="C134" s="12"/>
      <c r="D134" s="160" t="s">
        <v>72</v>
      </c>
      <c r="E134" s="170" t="s">
        <v>236</v>
      </c>
      <c r="F134" s="170" t="s">
        <v>805</v>
      </c>
      <c r="G134" s="12"/>
      <c r="H134" s="12"/>
      <c r="I134" s="162"/>
      <c r="J134" s="171">
        <f>BK134</f>
        <v>0</v>
      </c>
      <c r="K134" s="12"/>
      <c r="L134" s="159"/>
      <c r="M134" s="164"/>
      <c r="N134" s="165"/>
      <c r="O134" s="165"/>
      <c r="P134" s="166">
        <f>SUM(P135:P139)</f>
        <v>0</v>
      </c>
      <c r="Q134" s="165"/>
      <c r="R134" s="166">
        <f>SUM(R135:R139)</f>
        <v>0</v>
      </c>
      <c r="S134" s="165"/>
      <c r="T134" s="167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80</v>
      </c>
      <c r="AT134" s="168" t="s">
        <v>72</v>
      </c>
      <c r="AU134" s="168" t="s">
        <v>80</v>
      </c>
      <c r="AY134" s="160" t="s">
        <v>189</v>
      </c>
      <c r="BK134" s="169">
        <f>SUM(BK135:BK139)</f>
        <v>0</v>
      </c>
    </row>
    <row r="135" s="2" customFormat="1" ht="33" customHeight="1">
      <c r="A135" s="38"/>
      <c r="B135" s="172"/>
      <c r="C135" s="173" t="s">
        <v>82</v>
      </c>
      <c r="D135" s="173" t="s">
        <v>191</v>
      </c>
      <c r="E135" s="174" t="s">
        <v>2500</v>
      </c>
      <c r="F135" s="175" t="s">
        <v>2501</v>
      </c>
      <c r="G135" s="176" t="s">
        <v>223</v>
      </c>
      <c r="H135" s="177">
        <v>250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104</v>
      </c>
      <c r="AT135" s="185" t="s">
        <v>191</v>
      </c>
      <c r="AU135" s="185" t="s">
        <v>82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104</v>
      </c>
      <c r="BM135" s="185" t="s">
        <v>104</v>
      </c>
    </row>
    <row r="136" s="2" customFormat="1" ht="16.5" customHeight="1">
      <c r="A136" s="38"/>
      <c r="B136" s="172"/>
      <c r="C136" s="173" t="s">
        <v>101</v>
      </c>
      <c r="D136" s="173" t="s">
        <v>191</v>
      </c>
      <c r="E136" s="174" t="s">
        <v>2502</v>
      </c>
      <c r="F136" s="175" t="s">
        <v>2503</v>
      </c>
      <c r="G136" s="176" t="s">
        <v>223</v>
      </c>
      <c r="H136" s="177">
        <v>300</v>
      </c>
      <c r="I136" s="178"/>
      <c r="J136" s="179">
        <f>ROUND(I136*H136,2)</f>
        <v>0</v>
      </c>
      <c r="K136" s="180"/>
      <c r="L136" s="39"/>
      <c r="M136" s="181" t="s">
        <v>1</v>
      </c>
      <c r="N136" s="182" t="s">
        <v>38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104</v>
      </c>
      <c r="AT136" s="185" t="s">
        <v>191</v>
      </c>
      <c r="AU136" s="185" t="s">
        <v>82</v>
      </c>
      <c r="AY136" s="19" t="s">
        <v>189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104</v>
      </c>
      <c r="BM136" s="185" t="s">
        <v>110</v>
      </c>
    </row>
    <row r="137" s="2" customFormat="1" ht="24.15" customHeight="1">
      <c r="A137" s="38"/>
      <c r="B137" s="172"/>
      <c r="C137" s="173" t="s">
        <v>104</v>
      </c>
      <c r="D137" s="173" t="s">
        <v>191</v>
      </c>
      <c r="E137" s="174" t="s">
        <v>2504</v>
      </c>
      <c r="F137" s="175" t="s">
        <v>2505</v>
      </c>
      <c r="G137" s="176" t="s">
        <v>228</v>
      </c>
      <c r="H137" s="177">
        <v>15</v>
      </c>
      <c r="I137" s="178"/>
      <c r="J137" s="179">
        <f>ROUND(I137*H137,2)</f>
        <v>0</v>
      </c>
      <c r="K137" s="180"/>
      <c r="L137" s="39"/>
      <c r="M137" s="181" t="s">
        <v>1</v>
      </c>
      <c r="N137" s="182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104</v>
      </c>
      <c r="AT137" s="185" t="s">
        <v>191</v>
      </c>
      <c r="AU137" s="185" t="s">
        <v>82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104</v>
      </c>
      <c r="BM137" s="185" t="s">
        <v>116</v>
      </c>
    </row>
    <row r="138" s="14" customFormat="1">
      <c r="A138" s="14"/>
      <c r="B138" s="195"/>
      <c r="C138" s="14"/>
      <c r="D138" s="188" t="s">
        <v>195</v>
      </c>
      <c r="E138" s="196" t="s">
        <v>1</v>
      </c>
      <c r="F138" s="197" t="s">
        <v>2506</v>
      </c>
      <c r="G138" s="14"/>
      <c r="H138" s="198">
        <v>15</v>
      </c>
      <c r="I138" s="199"/>
      <c r="J138" s="14"/>
      <c r="K138" s="14"/>
      <c r="L138" s="195"/>
      <c r="M138" s="200"/>
      <c r="N138" s="201"/>
      <c r="O138" s="201"/>
      <c r="P138" s="201"/>
      <c r="Q138" s="201"/>
      <c r="R138" s="201"/>
      <c r="S138" s="201"/>
      <c r="T138" s="20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6" t="s">
        <v>195</v>
      </c>
      <c r="AU138" s="196" t="s">
        <v>82</v>
      </c>
      <c r="AV138" s="14" t="s">
        <v>82</v>
      </c>
      <c r="AW138" s="14" t="s">
        <v>30</v>
      </c>
      <c r="AX138" s="14" t="s">
        <v>73</v>
      </c>
      <c r="AY138" s="196" t="s">
        <v>189</v>
      </c>
    </row>
    <row r="139" s="15" customFormat="1">
      <c r="A139" s="15"/>
      <c r="B139" s="203"/>
      <c r="C139" s="15"/>
      <c r="D139" s="188" t="s">
        <v>195</v>
      </c>
      <c r="E139" s="204" t="s">
        <v>1</v>
      </c>
      <c r="F139" s="205" t="s">
        <v>200</v>
      </c>
      <c r="G139" s="15"/>
      <c r="H139" s="206">
        <v>15</v>
      </c>
      <c r="I139" s="207"/>
      <c r="J139" s="15"/>
      <c r="K139" s="15"/>
      <c r="L139" s="203"/>
      <c r="M139" s="208"/>
      <c r="N139" s="209"/>
      <c r="O139" s="209"/>
      <c r="P139" s="209"/>
      <c r="Q139" s="209"/>
      <c r="R139" s="209"/>
      <c r="S139" s="209"/>
      <c r="T139" s="21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04" t="s">
        <v>195</v>
      </c>
      <c r="AU139" s="204" t="s">
        <v>82</v>
      </c>
      <c r="AV139" s="15" t="s">
        <v>104</v>
      </c>
      <c r="AW139" s="15" t="s">
        <v>30</v>
      </c>
      <c r="AX139" s="15" t="s">
        <v>80</v>
      </c>
      <c r="AY139" s="204" t="s">
        <v>189</v>
      </c>
    </row>
    <row r="140" s="12" customFormat="1" ht="22.8" customHeight="1">
      <c r="A140" s="12"/>
      <c r="B140" s="159"/>
      <c r="C140" s="12"/>
      <c r="D140" s="160" t="s">
        <v>72</v>
      </c>
      <c r="E140" s="170" t="s">
        <v>2507</v>
      </c>
      <c r="F140" s="170" t="s">
        <v>2508</v>
      </c>
      <c r="G140" s="12"/>
      <c r="H140" s="12"/>
      <c r="I140" s="162"/>
      <c r="J140" s="171">
        <f>BK140</f>
        <v>0</v>
      </c>
      <c r="K140" s="12"/>
      <c r="L140" s="159"/>
      <c r="M140" s="164"/>
      <c r="N140" s="165"/>
      <c r="O140" s="165"/>
      <c r="P140" s="166">
        <f>SUM(P141:P142)</f>
        <v>0</v>
      </c>
      <c r="Q140" s="165"/>
      <c r="R140" s="166">
        <f>SUM(R141:R142)</f>
        <v>0</v>
      </c>
      <c r="S140" s="165"/>
      <c r="T140" s="167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80</v>
      </c>
      <c r="AT140" s="168" t="s">
        <v>72</v>
      </c>
      <c r="AU140" s="168" t="s">
        <v>80</v>
      </c>
      <c r="AY140" s="160" t="s">
        <v>189</v>
      </c>
      <c r="BK140" s="169">
        <f>SUM(BK141:BK142)</f>
        <v>0</v>
      </c>
    </row>
    <row r="141" s="2" customFormat="1" ht="24.15" customHeight="1">
      <c r="A141" s="38"/>
      <c r="B141" s="172"/>
      <c r="C141" s="173" t="s">
        <v>107</v>
      </c>
      <c r="D141" s="173" t="s">
        <v>191</v>
      </c>
      <c r="E141" s="174" t="s">
        <v>2509</v>
      </c>
      <c r="F141" s="175" t="s">
        <v>2510</v>
      </c>
      <c r="G141" s="176" t="s">
        <v>212</v>
      </c>
      <c r="H141" s="177">
        <v>1</v>
      </c>
      <c r="I141" s="178"/>
      <c r="J141" s="179">
        <f>ROUND(I141*H141,2)</f>
        <v>0</v>
      </c>
      <c r="K141" s="180"/>
      <c r="L141" s="39"/>
      <c r="M141" s="181" t="s">
        <v>1</v>
      </c>
      <c r="N141" s="182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104</v>
      </c>
      <c r="AT141" s="185" t="s">
        <v>191</v>
      </c>
      <c r="AU141" s="185" t="s">
        <v>82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104</v>
      </c>
      <c r="BM141" s="185" t="s">
        <v>216</v>
      </c>
    </row>
    <row r="142" s="2" customFormat="1" ht="33" customHeight="1">
      <c r="A142" s="38"/>
      <c r="B142" s="172"/>
      <c r="C142" s="173" t="s">
        <v>110</v>
      </c>
      <c r="D142" s="173" t="s">
        <v>191</v>
      </c>
      <c r="E142" s="174" t="s">
        <v>2511</v>
      </c>
      <c r="F142" s="175" t="s">
        <v>2512</v>
      </c>
      <c r="G142" s="176" t="s">
        <v>212</v>
      </c>
      <c r="H142" s="177">
        <v>1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104</v>
      </c>
      <c r="AT142" s="185" t="s">
        <v>191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104</v>
      </c>
      <c r="BM142" s="185" t="s">
        <v>8</v>
      </c>
    </row>
    <row r="143" s="12" customFormat="1" ht="25.92" customHeight="1">
      <c r="A143" s="12"/>
      <c r="B143" s="159"/>
      <c r="C143" s="12"/>
      <c r="D143" s="160" t="s">
        <v>72</v>
      </c>
      <c r="E143" s="161" t="s">
        <v>978</v>
      </c>
      <c r="F143" s="161" t="s">
        <v>979</v>
      </c>
      <c r="G143" s="12"/>
      <c r="H143" s="12"/>
      <c r="I143" s="162"/>
      <c r="J143" s="163">
        <f>BK143</f>
        <v>0</v>
      </c>
      <c r="K143" s="12"/>
      <c r="L143" s="159"/>
      <c r="M143" s="164"/>
      <c r="N143" s="165"/>
      <c r="O143" s="165"/>
      <c r="P143" s="166">
        <f>P144+P149+P256</f>
        <v>0</v>
      </c>
      <c r="Q143" s="165"/>
      <c r="R143" s="166">
        <f>R144+R149+R256</f>
        <v>0.03705</v>
      </c>
      <c r="S143" s="165"/>
      <c r="T143" s="167">
        <f>T144+T149+T256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82</v>
      </c>
      <c r="AT143" s="168" t="s">
        <v>72</v>
      </c>
      <c r="AU143" s="168" t="s">
        <v>73</v>
      </c>
      <c r="AY143" s="160" t="s">
        <v>189</v>
      </c>
      <c r="BK143" s="169">
        <f>BK144+BK149+BK256</f>
        <v>0</v>
      </c>
    </row>
    <row r="144" s="12" customFormat="1" ht="22.8" customHeight="1">
      <c r="A144" s="12"/>
      <c r="B144" s="159"/>
      <c r="C144" s="12"/>
      <c r="D144" s="160" t="s">
        <v>72</v>
      </c>
      <c r="E144" s="170" t="s">
        <v>2461</v>
      </c>
      <c r="F144" s="170" t="s">
        <v>2462</v>
      </c>
      <c r="G144" s="12"/>
      <c r="H144" s="12"/>
      <c r="I144" s="162"/>
      <c r="J144" s="171">
        <f>BK144</f>
        <v>0</v>
      </c>
      <c r="K144" s="12"/>
      <c r="L144" s="159"/>
      <c r="M144" s="164"/>
      <c r="N144" s="165"/>
      <c r="O144" s="165"/>
      <c r="P144" s="166">
        <f>SUM(P145:P148)</f>
        <v>0</v>
      </c>
      <c r="Q144" s="165"/>
      <c r="R144" s="166">
        <f>SUM(R145:R148)</f>
        <v>0</v>
      </c>
      <c r="S144" s="165"/>
      <c r="T144" s="167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82</v>
      </c>
      <c r="AT144" s="168" t="s">
        <v>72</v>
      </c>
      <c r="AU144" s="168" t="s">
        <v>80</v>
      </c>
      <c r="AY144" s="160" t="s">
        <v>189</v>
      </c>
      <c r="BK144" s="169">
        <f>SUM(BK145:BK148)</f>
        <v>0</v>
      </c>
    </row>
    <row r="145" s="2" customFormat="1" ht="21.75" customHeight="1">
      <c r="A145" s="38"/>
      <c r="B145" s="172"/>
      <c r="C145" s="173" t="s">
        <v>113</v>
      </c>
      <c r="D145" s="173" t="s">
        <v>191</v>
      </c>
      <c r="E145" s="174" t="s">
        <v>2513</v>
      </c>
      <c r="F145" s="175" t="s">
        <v>2514</v>
      </c>
      <c r="G145" s="176" t="s">
        <v>553</v>
      </c>
      <c r="H145" s="177">
        <v>17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233</v>
      </c>
      <c r="AT145" s="185" t="s">
        <v>191</v>
      </c>
      <c r="AU145" s="185" t="s">
        <v>82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233</v>
      </c>
      <c r="BM145" s="185" t="s">
        <v>229</v>
      </c>
    </row>
    <row r="146" s="14" customFormat="1">
      <c r="A146" s="14"/>
      <c r="B146" s="195"/>
      <c r="C146" s="14"/>
      <c r="D146" s="188" t="s">
        <v>195</v>
      </c>
      <c r="E146" s="196" t="s">
        <v>1</v>
      </c>
      <c r="F146" s="197" t="s">
        <v>285</v>
      </c>
      <c r="G146" s="14"/>
      <c r="H146" s="198">
        <v>17</v>
      </c>
      <c r="I146" s="199"/>
      <c r="J146" s="14"/>
      <c r="K146" s="14"/>
      <c r="L146" s="195"/>
      <c r="M146" s="200"/>
      <c r="N146" s="201"/>
      <c r="O146" s="201"/>
      <c r="P146" s="201"/>
      <c r="Q146" s="201"/>
      <c r="R146" s="201"/>
      <c r="S146" s="201"/>
      <c r="T146" s="20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6" t="s">
        <v>195</v>
      </c>
      <c r="AU146" s="196" t="s">
        <v>82</v>
      </c>
      <c r="AV146" s="14" t="s">
        <v>82</v>
      </c>
      <c r="AW146" s="14" t="s">
        <v>30</v>
      </c>
      <c r="AX146" s="14" t="s">
        <v>73</v>
      </c>
      <c r="AY146" s="196" t="s">
        <v>189</v>
      </c>
    </row>
    <row r="147" s="15" customFormat="1">
      <c r="A147" s="15"/>
      <c r="B147" s="203"/>
      <c r="C147" s="15"/>
      <c r="D147" s="188" t="s">
        <v>195</v>
      </c>
      <c r="E147" s="204" t="s">
        <v>1</v>
      </c>
      <c r="F147" s="205" t="s">
        <v>200</v>
      </c>
      <c r="G147" s="15"/>
      <c r="H147" s="206">
        <v>17</v>
      </c>
      <c r="I147" s="207"/>
      <c r="J147" s="15"/>
      <c r="K147" s="15"/>
      <c r="L147" s="203"/>
      <c r="M147" s="208"/>
      <c r="N147" s="209"/>
      <c r="O147" s="209"/>
      <c r="P147" s="209"/>
      <c r="Q147" s="209"/>
      <c r="R147" s="209"/>
      <c r="S147" s="209"/>
      <c r="T147" s="21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4" t="s">
        <v>195</v>
      </c>
      <c r="AU147" s="204" t="s">
        <v>82</v>
      </c>
      <c r="AV147" s="15" t="s">
        <v>104</v>
      </c>
      <c r="AW147" s="15" t="s">
        <v>30</v>
      </c>
      <c r="AX147" s="15" t="s">
        <v>80</v>
      </c>
      <c r="AY147" s="204" t="s">
        <v>189</v>
      </c>
    </row>
    <row r="148" s="2" customFormat="1" ht="37.8" customHeight="1">
      <c r="A148" s="38"/>
      <c r="B148" s="172"/>
      <c r="C148" s="173" t="s">
        <v>116</v>
      </c>
      <c r="D148" s="173" t="s">
        <v>191</v>
      </c>
      <c r="E148" s="174" t="s">
        <v>2515</v>
      </c>
      <c r="F148" s="175" t="s">
        <v>2516</v>
      </c>
      <c r="G148" s="176" t="s">
        <v>553</v>
      </c>
      <c r="H148" s="177">
        <v>36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233</v>
      </c>
      <c r="AT148" s="185" t="s">
        <v>191</v>
      </c>
      <c r="AU148" s="185" t="s">
        <v>82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233</v>
      </c>
      <c r="BM148" s="185" t="s">
        <v>233</v>
      </c>
    </row>
    <row r="149" s="12" customFormat="1" ht="22.8" customHeight="1">
      <c r="A149" s="12"/>
      <c r="B149" s="159"/>
      <c r="C149" s="12"/>
      <c r="D149" s="160" t="s">
        <v>72</v>
      </c>
      <c r="E149" s="170" t="s">
        <v>1280</v>
      </c>
      <c r="F149" s="170" t="s">
        <v>1281</v>
      </c>
      <c r="G149" s="12"/>
      <c r="H149" s="12"/>
      <c r="I149" s="162"/>
      <c r="J149" s="171">
        <f>BK149</f>
        <v>0</v>
      </c>
      <c r="K149" s="12"/>
      <c r="L149" s="159"/>
      <c r="M149" s="164"/>
      <c r="N149" s="165"/>
      <c r="O149" s="165"/>
      <c r="P149" s="166">
        <f>SUM(P150:P255)</f>
        <v>0</v>
      </c>
      <c r="Q149" s="165"/>
      <c r="R149" s="166">
        <f>SUM(R150:R255)</f>
        <v>0.03705</v>
      </c>
      <c r="S149" s="165"/>
      <c r="T149" s="167">
        <f>SUM(T150:T255)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0" t="s">
        <v>82</v>
      </c>
      <c r="AT149" s="168" t="s">
        <v>72</v>
      </c>
      <c r="AU149" s="168" t="s">
        <v>80</v>
      </c>
      <c r="AY149" s="160" t="s">
        <v>189</v>
      </c>
      <c r="BK149" s="169">
        <f>SUM(BK150:BK255)</f>
        <v>0</v>
      </c>
    </row>
    <row r="150" s="2" customFormat="1" ht="24.15" customHeight="1">
      <c r="A150" s="38"/>
      <c r="B150" s="172"/>
      <c r="C150" s="173" t="s">
        <v>236</v>
      </c>
      <c r="D150" s="173" t="s">
        <v>191</v>
      </c>
      <c r="E150" s="174" t="s">
        <v>2517</v>
      </c>
      <c r="F150" s="175" t="s">
        <v>2518</v>
      </c>
      <c r="G150" s="176" t="s">
        <v>228</v>
      </c>
      <c r="H150" s="177">
        <v>3140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233</v>
      </c>
      <c r="AT150" s="185" t="s">
        <v>191</v>
      </c>
      <c r="AU150" s="185" t="s">
        <v>82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233</v>
      </c>
      <c r="BM150" s="185" t="s">
        <v>239</v>
      </c>
    </row>
    <row r="151" s="14" customFormat="1">
      <c r="A151" s="14"/>
      <c r="B151" s="195"/>
      <c r="C151" s="14"/>
      <c r="D151" s="188" t="s">
        <v>195</v>
      </c>
      <c r="E151" s="196" t="s">
        <v>1</v>
      </c>
      <c r="F151" s="197" t="s">
        <v>2519</v>
      </c>
      <c r="G151" s="14"/>
      <c r="H151" s="198">
        <v>3140</v>
      </c>
      <c r="I151" s="199"/>
      <c r="J151" s="14"/>
      <c r="K151" s="14"/>
      <c r="L151" s="195"/>
      <c r="M151" s="200"/>
      <c r="N151" s="201"/>
      <c r="O151" s="201"/>
      <c r="P151" s="201"/>
      <c r="Q151" s="201"/>
      <c r="R151" s="201"/>
      <c r="S151" s="201"/>
      <c r="T151" s="20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6" t="s">
        <v>195</v>
      </c>
      <c r="AU151" s="196" t="s">
        <v>82</v>
      </c>
      <c r="AV151" s="14" t="s">
        <v>82</v>
      </c>
      <c r="AW151" s="14" t="s">
        <v>30</v>
      </c>
      <c r="AX151" s="14" t="s">
        <v>73</v>
      </c>
      <c r="AY151" s="196" t="s">
        <v>189</v>
      </c>
    </row>
    <row r="152" s="15" customFormat="1">
      <c r="A152" s="15"/>
      <c r="B152" s="203"/>
      <c r="C152" s="15"/>
      <c r="D152" s="188" t="s">
        <v>195</v>
      </c>
      <c r="E152" s="204" t="s">
        <v>1</v>
      </c>
      <c r="F152" s="205" t="s">
        <v>200</v>
      </c>
      <c r="G152" s="15"/>
      <c r="H152" s="206">
        <v>3140</v>
      </c>
      <c r="I152" s="207"/>
      <c r="J152" s="15"/>
      <c r="K152" s="15"/>
      <c r="L152" s="203"/>
      <c r="M152" s="208"/>
      <c r="N152" s="209"/>
      <c r="O152" s="209"/>
      <c r="P152" s="209"/>
      <c r="Q152" s="209"/>
      <c r="R152" s="209"/>
      <c r="S152" s="209"/>
      <c r="T152" s="21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4" t="s">
        <v>195</v>
      </c>
      <c r="AU152" s="204" t="s">
        <v>82</v>
      </c>
      <c r="AV152" s="15" t="s">
        <v>104</v>
      </c>
      <c r="AW152" s="15" t="s">
        <v>30</v>
      </c>
      <c r="AX152" s="15" t="s">
        <v>80</v>
      </c>
      <c r="AY152" s="204" t="s">
        <v>189</v>
      </c>
    </row>
    <row r="153" s="2" customFormat="1" ht="24.15" customHeight="1">
      <c r="A153" s="38"/>
      <c r="B153" s="172"/>
      <c r="C153" s="219" t="s">
        <v>216</v>
      </c>
      <c r="D153" s="219" t="s">
        <v>874</v>
      </c>
      <c r="E153" s="220" t="s">
        <v>2520</v>
      </c>
      <c r="F153" s="221" t="s">
        <v>2521</v>
      </c>
      <c r="G153" s="222" t="s">
        <v>228</v>
      </c>
      <c r="H153" s="223">
        <v>1500</v>
      </c>
      <c r="I153" s="224"/>
      <c r="J153" s="225">
        <f>ROUND(I153*H153,2)</f>
        <v>0</v>
      </c>
      <c r="K153" s="226"/>
      <c r="L153" s="227"/>
      <c r="M153" s="228" t="s">
        <v>1</v>
      </c>
      <c r="N153" s="229" t="s">
        <v>38</v>
      </c>
      <c r="O153" s="77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281</v>
      </c>
      <c r="AT153" s="185" t="s">
        <v>874</v>
      </c>
      <c r="AU153" s="185" t="s">
        <v>82</v>
      </c>
      <c r="AY153" s="19" t="s">
        <v>189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80</v>
      </c>
      <c r="BK153" s="186">
        <f>ROUND(I153*H153,2)</f>
        <v>0</v>
      </c>
      <c r="BL153" s="19" t="s">
        <v>233</v>
      </c>
      <c r="BM153" s="185" t="s">
        <v>248</v>
      </c>
    </row>
    <row r="154" s="14" customFormat="1">
      <c r="A154" s="14"/>
      <c r="B154" s="195"/>
      <c r="C154" s="14"/>
      <c r="D154" s="188" t="s">
        <v>195</v>
      </c>
      <c r="E154" s="196" t="s">
        <v>1</v>
      </c>
      <c r="F154" s="197" t="s">
        <v>2522</v>
      </c>
      <c r="G154" s="14"/>
      <c r="H154" s="198">
        <v>1500</v>
      </c>
      <c r="I154" s="199"/>
      <c r="J154" s="14"/>
      <c r="K154" s="14"/>
      <c r="L154" s="195"/>
      <c r="M154" s="200"/>
      <c r="N154" s="201"/>
      <c r="O154" s="201"/>
      <c r="P154" s="201"/>
      <c r="Q154" s="201"/>
      <c r="R154" s="201"/>
      <c r="S154" s="201"/>
      <c r="T154" s="20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6" t="s">
        <v>195</v>
      </c>
      <c r="AU154" s="196" t="s">
        <v>82</v>
      </c>
      <c r="AV154" s="14" t="s">
        <v>82</v>
      </c>
      <c r="AW154" s="14" t="s">
        <v>30</v>
      </c>
      <c r="AX154" s="14" t="s">
        <v>73</v>
      </c>
      <c r="AY154" s="196" t="s">
        <v>189</v>
      </c>
    </row>
    <row r="155" s="15" customFormat="1">
      <c r="A155" s="15"/>
      <c r="B155" s="203"/>
      <c r="C155" s="15"/>
      <c r="D155" s="188" t="s">
        <v>195</v>
      </c>
      <c r="E155" s="204" t="s">
        <v>1</v>
      </c>
      <c r="F155" s="205" t="s">
        <v>200</v>
      </c>
      <c r="G155" s="15"/>
      <c r="H155" s="206">
        <v>1500</v>
      </c>
      <c r="I155" s="207"/>
      <c r="J155" s="15"/>
      <c r="K155" s="15"/>
      <c r="L155" s="203"/>
      <c r="M155" s="208"/>
      <c r="N155" s="209"/>
      <c r="O155" s="209"/>
      <c r="P155" s="209"/>
      <c r="Q155" s="209"/>
      <c r="R155" s="209"/>
      <c r="S155" s="209"/>
      <c r="T155" s="21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04" t="s">
        <v>195</v>
      </c>
      <c r="AU155" s="204" t="s">
        <v>82</v>
      </c>
      <c r="AV155" s="15" t="s">
        <v>104</v>
      </c>
      <c r="AW155" s="15" t="s">
        <v>30</v>
      </c>
      <c r="AX155" s="15" t="s">
        <v>80</v>
      </c>
      <c r="AY155" s="204" t="s">
        <v>189</v>
      </c>
    </row>
    <row r="156" s="2" customFormat="1" ht="24.15" customHeight="1">
      <c r="A156" s="38"/>
      <c r="B156" s="172"/>
      <c r="C156" s="219" t="s">
        <v>251</v>
      </c>
      <c r="D156" s="219" t="s">
        <v>874</v>
      </c>
      <c r="E156" s="220" t="s">
        <v>2523</v>
      </c>
      <c r="F156" s="221" t="s">
        <v>2524</v>
      </c>
      <c r="G156" s="222" t="s">
        <v>228</v>
      </c>
      <c r="H156" s="223">
        <v>1640</v>
      </c>
      <c r="I156" s="224"/>
      <c r="J156" s="225">
        <f>ROUND(I156*H156,2)</f>
        <v>0</v>
      </c>
      <c r="K156" s="226"/>
      <c r="L156" s="227"/>
      <c r="M156" s="228" t="s">
        <v>1</v>
      </c>
      <c r="N156" s="229" t="s">
        <v>38</v>
      </c>
      <c r="O156" s="77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281</v>
      </c>
      <c r="AT156" s="185" t="s">
        <v>874</v>
      </c>
      <c r="AU156" s="185" t="s">
        <v>82</v>
      </c>
      <c r="AY156" s="19" t="s">
        <v>189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80</v>
      </c>
      <c r="BK156" s="186">
        <f>ROUND(I156*H156,2)</f>
        <v>0</v>
      </c>
      <c r="BL156" s="19" t="s">
        <v>233</v>
      </c>
      <c r="BM156" s="185" t="s">
        <v>254</v>
      </c>
    </row>
    <row r="157" s="2" customFormat="1" ht="21.75" customHeight="1">
      <c r="A157" s="38"/>
      <c r="B157" s="172"/>
      <c r="C157" s="173" t="s">
        <v>8</v>
      </c>
      <c r="D157" s="173" t="s">
        <v>191</v>
      </c>
      <c r="E157" s="174" t="s">
        <v>2525</v>
      </c>
      <c r="F157" s="175" t="s">
        <v>2526</v>
      </c>
      <c r="G157" s="176" t="s">
        <v>553</v>
      </c>
      <c r="H157" s="177">
        <v>616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233</v>
      </c>
      <c r="AT157" s="185" t="s">
        <v>191</v>
      </c>
      <c r="AU157" s="185" t="s">
        <v>82</v>
      </c>
      <c r="AY157" s="19" t="s">
        <v>189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233</v>
      </c>
      <c r="BM157" s="185" t="s">
        <v>257</v>
      </c>
    </row>
    <row r="158" s="14" customFormat="1">
      <c r="A158" s="14"/>
      <c r="B158" s="195"/>
      <c r="C158" s="14"/>
      <c r="D158" s="188" t="s">
        <v>195</v>
      </c>
      <c r="E158" s="196" t="s">
        <v>1</v>
      </c>
      <c r="F158" s="197" t="s">
        <v>2527</v>
      </c>
      <c r="G158" s="14"/>
      <c r="H158" s="198">
        <v>616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195</v>
      </c>
      <c r="AU158" s="196" t="s">
        <v>82</v>
      </c>
      <c r="AV158" s="14" t="s">
        <v>82</v>
      </c>
      <c r="AW158" s="14" t="s">
        <v>30</v>
      </c>
      <c r="AX158" s="14" t="s">
        <v>73</v>
      </c>
      <c r="AY158" s="196" t="s">
        <v>189</v>
      </c>
    </row>
    <row r="159" s="15" customFormat="1">
      <c r="A159" s="15"/>
      <c r="B159" s="203"/>
      <c r="C159" s="15"/>
      <c r="D159" s="188" t="s">
        <v>195</v>
      </c>
      <c r="E159" s="204" t="s">
        <v>1</v>
      </c>
      <c r="F159" s="205" t="s">
        <v>200</v>
      </c>
      <c r="G159" s="15"/>
      <c r="H159" s="206">
        <v>616</v>
      </c>
      <c r="I159" s="207"/>
      <c r="J159" s="15"/>
      <c r="K159" s="15"/>
      <c r="L159" s="203"/>
      <c r="M159" s="208"/>
      <c r="N159" s="209"/>
      <c r="O159" s="209"/>
      <c r="P159" s="209"/>
      <c r="Q159" s="209"/>
      <c r="R159" s="209"/>
      <c r="S159" s="209"/>
      <c r="T159" s="21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4" t="s">
        <v>195</v>
      </c>
      <c r="AU159" s="204" t="s">
        <v>82</v>
      </c>
      <c r="AV159" s="15" t="s">
        <v>104</v>
      </c>
      <c r="AW159" s="15" t="s">
        <v>30</v>
      </c>
      <c r="AX159" s="15" t="s">
        <v>80</v>
      </c>
      <c r="AY159" s="204" t="s">
        <v>189</v>
      </c>
    </row>
    <row r="160" s="2" customFormat="1" ht="16.5" customHeight="1">
      <c r="A160" s="38"/>
      <c r="B160" s="172"/>
      <c r="C160" s="219" t="s">
        <v>262</v>
      </c>
      <c r="D160" s="219" t="s">
        <v>874</v>
      </c>
      <c r="E160" s="220" t="s">
        <v>2528</v>
      </c>
      <c r="F160" s="221" t="s">
        <v>2529</v>
      </c>
      <c r="G160" s="222" t="s">
        <v>553</v>
      </c>
      <c r="H160" s="223">
        <v>582</v>
      </c>
      <c r="I160" s="224"/>
      <c r="J160" s="225">
        <f>ROUND(I160*H160,2)</f>
        <v>0</v>
      </c>
      <c r="K160" s="226"/>
      <c r="L160" s="227"/>
      <c r="M160" s="228" t="s">
        <v>1</v>
      </c>
      <c r="N160" s="229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281</v>
      </c>
      <c r="AT160" s="185" t="s">
        <v>874</v>
      </c>
      <c r="AU160" s="185" t="s">
        <v>82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233</v>
      </c>
      <c r="BM160" s="185" t="s">
        <v>265</v>
      </c>
    </row>
    <row r="161" s="2" customFormat="1" ht="24.15" customHeight="1">
      <c r="A161" s="38"/>
      <c r="B161" s="172"/>
      <c r="C161" s="219" t="s">
        <v>229</v>
      </c>
      <c r="D161" s="219" t="s">
        <v>874</v>
      </c>
      <c r="E161" s="220" t="s">
        <v>2530</v>
      </c>
      <c r="F161" s="221" t="s">
        <v>2531</v>
      </c>
      <c r="G161" s="222" t="s">
        <v>553</v>
      </c>
      <c r="H161" s="223">
        <v>28</v>
      </c>
      <c r="I161" s="224"/>
      <c r="J161" s="225">
        <f>ROUND(I161*H161,2)</f>
        <v>0</v>
      </c>
      <c r="K161" s="226"/>
      <c r="L161" s="227"/>
      <c r="M161" s="228" t="s">
        <v>1</v>
      </c>
      <c r="N161" s="229" t="s">
        <v>38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281</v>
      </c>
      <c r="AT161" s="185" t="s">
        <v>874</v>
      </c>
      <c r="AU161" s="185" t="s">
        <v>82</v>
      </c>
      <c r="AY161" s="19" t="s">
        <v>189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80</v>
      </c>
      <c r="BK161" s="186">
        <f>ROUND(I161*H161,2)</f>
        <v>0</v>
      </c>
      <c r="BL161" s="19" t="s">
        <v>233</v>
      </c>
      <c r="BM161" s="185" t="s">
        <v>272</v>
      </c>
    </row>
    <row r="162" s="2" customFormat="1" ht="16.5" customHeight="1">
      <c r="A162" s="38"/>
      <c r="B162" s="172"/>
      <c r="C162" s="219" t="s">
        <v>275</v>
      </c>
      <c r="D162" s="219" t="s">
        <v>874</v>
      </c>
      <c r="E162" s="220" t="s">
        <v>2532</v>
      </c>
      <c r="F162" s="221" t="s">
        <v>2533</v>
      </c>
      <c r="G162" s="222" t="s">
        <v>553</v>
      </c>
      <c r="H162" s="223">
        <v>6</v>
      </c>
      <c r="I162" s="224"/>
      <c r="J162" s="225">
        <f>ROUND(I162*H162,2)</f>
        <v>0</v>
      </c>
      <c r="K162" s="226"/>
      <c r="L162" s="227"/>
      <c r="M162" s="228" t="s">
        <v>1</v>
      </c>
      <c r="N162" s="229" t="s">
        <v>38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281</v>
      </c>
      <c r="AT162" s="185" t="s">
        <v>874</v>
      </c>
      <c r="AU162" s="185" t="s">
        <v>82</v>
      </c>
      <c r="AY162" s="19" t="s">
        <v>189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233</v>
      </c>
      <c r="BM162" s="185" t="s">
        <v>278</v>
      </c>
    </row>
    <row r="163" s="2" customFormat="1" ht="16.5" customHeight="1">
      <c r="A163" s="38"/>
      <c r="B163" s="172"/>
      <c r="C163" s="173" t="s">
        <v>233</v>
      </c>
      <c r="D163" s="173" t="s">
        <v>191</v>
      </c>
      <c r="E163" s="174" t="s">
        <v>2534</v>
      </c>
      <c r="F163" s="175" t="s">
        <v>2535</v>
      </c>
      <c r="G163" s="176" t="s">
        <v>553</v>
      </c>
      <c r="H163" s="177">
        <v>679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38</v>
      </c>
      <c r="O163" s="77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233</v>
      </c>
      <c r="AT163" s="185" t="s">
        <v>191</v>
      </c>
      <c r="AU163" s="185" t="s">
        <v>82</v>
      </c>
      <c r="AY163" s="19" t="s">
        <v>189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80</v>
      </c>
      <c r="BK163" s="186">
        <f>ROUND(I163*H163,2)</f>
        <v>0</v>
      </c>
      <c r="BL163" s="19" t="s">
        <v>233</v>
      </c>
      <c r="BM163" s="185" t="s">
        <v>281</v>
      </c>
    </row>
    <row r="164" s="2" customFormat="1" ht="21.75" customHeight="1">
      <c r="A164" s="38"/>
      <c r="B164" s="172"/>
      <c r="C164" s="173" t="s">
        <v>285</v>
      </c>
      <c r="D164" s="173" t="s">
        <v>191</v>
      </c>
      <c r="E164" s="174" t="s">
        <v>2536</v>
      </c>
      <c r="F164" s="175" t="s">
        <v>2537</v>
      </c>
      <c r="G164" s="176" t="s">
        <v>553</v>
      </c>
      <c r="H164" s="177">
        <v>6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38</v>
      </c>
      <c r="O164" s="77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233</v>
      </c>
      <c r="AT164" s="185" t="s">
        <v>191</v>
      </c>
      <c r="AU164" s="185" t="s">
        <v>82</v>
      </c>
      <c r="AY164" s="19" t="s">
        <v>189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80</v>
      </c>
      <c r="BK164" s="186">
        <f>ROUND(I164*H164,2)</f>
        <v>0</v>
      </c>
      <c r="BL164" s="19" t="s">
        <v>233</v>
      </c>
      <c r="BM164" s="185" t="s">
        <v>288</v>
      </c>
    </row>
    <row r="165" s="2" customFormat="1" ht="24.15" customHeight="1">
      <c r="A165" s="38"/>
      <c r="B165" s="172"/>
      <c r="C165" s="173" t="s">
        <v>239</v>
      </c>
      <c r="D165" s="173" t="s">
        <v>191</v>
      </c>
      <c r="E165" s="174" t="s">
        <v>2538</v>
      </c>
      <c r="F165" s="175" t="s">
        <v>2539</v>
      </c>
      <c r="G165" s="176" t="s">
        <v>228</v>
      </c>
      <c r="H165" s="177">
        <v>680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38</v>
      </c>
      <c r="O165" s="77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233</v>
      </c>
      <c r="AT165" s="185" t="s">
        <v>191</v>
      </c>
      <c r="AU165" s="185" t="s">
        <v>82</v>
      </c>
      <c r="AY165" s="19" t="s">
        <v>189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80</v>
      </c>
      <c r="BK165" s="186">
        <f>ROUND(I165*H165,2)</f>
        <v>0</v>
      </c>
      <c r="BL165" s="19" t="s">
        <v>233</v>
      </c>
      <c r="BM165" s="185" t="s">
        <v>292</v>
      </c>
    </row>
    <row r="166" s="14" customFormat="1">
      <c r="A166" s="14"/>
      <c r="B166" s="195"/>
      <c r="C166" s="14"/>
      <c r="D166" s="188" t="s">
        <v>195</v>
      </c>
      <c r="E166" s="196" t="s">
        <v>1</v>
      </c>
      <c r="F166" s="197" t="s">
        <v>1740</v>
      </c>
      <c r="G166" s="14"/>
      <c r="H166" s="198">
        <v>680</v>
      </c>
      <c r="I166" s="199"/>
      <c r="J166" s="14"/>
      <c r="K166" s="14"/>
      <c r="L166" s="195"/>
      <c r="M166" s="200"/>
      <c r="N166" s="201"/>
      <c r="O166" s="201"/>
      <c r="P166" s="201"/>
      <c r="Q166" s="201"/>
      <c r="R166" s="201"/>
      <c r="S166" s="201"/>
      <c r="T166" s="20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6" t="s">
        <v>195</v>
      </c>
      <c r="AU166" s="196" t="s">
        <v>82</v>
      </c>
      <c r="AV166" s="14" t="s">
        <v>82</v>
      </c>
      <c r="AW166" s="14" t="s">
        <v>30</v>
      </c>
      <c r="AX166" s="14" t="s">
        <v>73</v>
      </c>
      <c r="AY166" s="196" t="s">
        <v>189</v>
      </c>
    </row>
    <row r="167" s="15" customFormat="1">
      <c r="A167" s="15"/>
      <c r="B167" s="203"/>
      <c r="C167" s="15"/>
      <c r="D167" s="188" t="s">
        <v>195</v>
      </c>
      <c r="E167" s="204" t="s">
        <v>1</v>
      </c>
      <c r="F167" s="205" t="s">
        <v>200</v>
      </c>
      <c r="G167" s="15"/>
      <c r="H167" s="206">
        <v>680</v>
      </c>
      <c r="I167" s="207"/>
      <c r="J167" s="15"/>
      <c r="K167" s="15"/>
      <c r="L167" s="203"/>
      <c r="M167" s="208"/>
      <c r="N167" s="209"/>
      <c r="O167" s="209"/>
      <c r="P167" s="209"/>
      <c r="Q167" s="209"/>
      <c r="R167" s="209"/>
      <c r="S167" s="209"/>
      <c r="T167" s="21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04" t="s">
        <v>195</v>
      </c>
      <c r="AU167" s="204" t="s">
        <v>82</v>
      </c>
      <c r="AV167" s="15" t="s">
        <v>104</v>
      </c>
      <c r="AW167" s="15" t="s">
        <v>30</v>
      </c>
      <c r="AX167" s="15" t="s">
        <v>80</v>
      </c>
      <c r="AY167" s="204" t="s">
        <v>189</v>
      </c>
    </row>
    <row r="168" s="2" customFormat="1" ht="16.5" customHeight="1">
      <c r="A168" s="38"/>
      <c r="B168" s="172"/>
      <c r="C168" s="219" t="s">
        <v>293</v>
      </c>
      <c r="D168" s="219" t="s">
        <v>874</v>
      </c>
      <c r="E168" s="220" t="s">
        <v>2540</v>
      </c>
      <c r="F168" s="221" t="s">
        <v>2541</v>
      </c>
      <c r="G168" s="222" t="s">
        <v>228</v>
      </c>
      <c r="H168" s="223">
        <v>430</v>
      </c>
      <c r="I168" s="224"/>
      <c r="J168" s="225">
        <f>ROUND(I168*H168,2)</f>
        <v>0</v>
      </c>
      <c r="K168" s="226"/>
      <c r="L168" s="227"/>
      <c r="M168" s="228" t="s">
        <v>1</v>
      </c>
      <c r="N168" s="229" t="s">
        <v>38</v>
      </c>
      <c r="O168" s="77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5" t="s">
        <v>281</v>
      </c>
      <c r="AT168" s="185" t="s">
        <v>874</v>
      </c>
      <c r="AU168" s="185" t="s">
        <v>82</v>
      </c>
      <c r="AY168" s="19" t="s">
        <v>189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9" t="s">
        <v>80</v>
      </c>
      <c r="BK168" s="186">
        <f>ROUND(I168*H168,2)</f>
        <v>0</v>
      </c>
      <c r="BL168" s="19" t="s">
        <v>233</v>
      </c>
      <c r="BM168" s="185" t="s">
        <v>296</v>
      </c>
    </row>
    <row r="169" s="2" customFormat="1" ht="16.5" customHeight="1">
      <c r="A169" s="38"/>
      <c r="B169" s="172"/>
      <c r="C169" s="219" t="s">
        <v>248</v>
      </c>
      <c r="D169" s="219" t="s">
        <v>874</v>
      </c>
      <c r="E169" s="220" t="s">
        <v>2542</v>
      </c>
      <c r="F169" s="221" t="s">
        <v>2543</v>
      </c>
      <c r="G169" s="222" t="s">
        <v>228</v>
      </c>
      <c r="H169" s="223">
        <v>250</v>
      </c>
      <c r="I169" s="224"/>
      <c r="J169" s="225">
        <f>ROUND(I169*H169,2)</f>
        <v>0</v>
      </c>
      <c r="K169" s="226"/>
      <c r="L169" s="227"/>
      <c r="M169" s="228" t="s">
        <v>1</v>
      </c>
      <c r="N169" s="229" t="s">
        <v>38</v>
      </c>
      <c r="O169" s="77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5" t="s">
        <v>281</v>
      </c>
      <c r="AT169" s="185" t="s">
        <v>874</v>
      </c>
      <c r="AU169" s="185" t="s">
        <v>82</v>
      </c>
      <c r="AY169" s="19" t="s">
        <v>189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9" t="s">
        <v>80</v>
      </c>
      <c r="BK169" s="186">
        <f>ROUND(I169*H169,2)</f>
        <v>0</v>
      </c>
      <c r="BL169" s="19" t="s">
        <v>233</v>
      </c>
      <c r="BM169" s="185" t="s">
        <v>300</v>
      </c>
    </row>
    <row r="170" s="2" customFormat="1" ht="24.15" customHeight="1">
      <c r="A170" s="38"/>
      <c r="B170" s="172"/>
      <c r="C170" s="173" t="s">
        <v>7</v>
      </c>
      <c r="D170" s="173" t="s">
        <v>191</v>
      </c>
      <c r="E170" s="174" t="s">
        <v>2544</v>
      </c>
      <c r="F170" s="175" t="s">
        <v>2545</v>
      </c>
      <c r="G170" s="176" t="s">
        <v>228</v>
      </c>
      <c r="H170" s="177">
        <v>80</v>
      </c>
      <c r="I170" s="178"/>
      <c r="J170" s="179">
        <f>ROUND(I170*H170,2)</f>
        <v>0</v>
      </c>
      <c r="K170" s="180"/>
      <c r="L170" s="39"/>
      <c r="M170" s="181" t="s">
        <v>1</v>
      </c>
      <c r="N170" s="182" t="s">
        <v>38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233</v>
      </c>
      <c r="AT170" s="185" t="s">
        <v>191</v>
      </c>
      <c r="AU170" s="185" t="s">
        <v>82</v>
      </c>
      <c r="AY170" s="19" t="s">
        <v>189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80</v>
      </c>
      <c r="BK170" s="186">
        <f>ROUND(I170*H170,2)</f>
        <v>0</v>
      </c>
      <c r="BL170" s="19" t="s">
        <v>233</v>
      </c>
      <c r="BM170" s="185" t="s">
        <v>303</v>
      </c>
    </row>
    <row r="171" s="2" customFormat="1" ht="24.15" customHeight="1">
      <c r="A171" s="38"/>
      <c r="B171" s="172"/>
      <c r="C171" s="219" t="s">
        <v>254</v>
      </c>
      <c r="D171" s="219" t="s">
        <v>874</v>
      </c>
      <c r="E171" s="220" t="s">
        <v>2546</v>
      </c>
      <c r="F171" s="221" t="s">
        <v>2547</v>
      </c>
      <c r="G171" s="222" t="s">
        <v>228</v>
      </c>
      <c r="H171" s="223">
        <v>80</v>
      </c>
      <c r="I171" s="224"/>
      <c r="J171" s="225">
        <f>ROUND(I171*H171,2)</f>
        <v>0</v>
      </c>
      <c r="K171" s="226"/>
      <c r="L171" s="227"/>
      <c r="M171" s="228" t="s">
        <v>1</v>
      </c>
      <c r="N171" s="229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281</v>
      </c>
      <c r="AT171" s="185" t="s">
        <v>874</v>
      </c>
      <c r="AU171" s="185" t="s">
        <v>82</v>
      </c>
      <c r="AY171" s="19" t="s">
        <v>189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233</v>
      </c>
      <c r="BM171" s="185" t="s">
        <v>308</v>
      </c>
    </row>
    <row r="172" s="2" customFormat="1" ht="24.15" customHeight="1">
      <c r="A172" s="38"/>
      <c r="B172" s="172"/>
      <c r="C172" s="173" t="s">
        <v>309</v>
      </c>
      <c r="D172" s="173" t="s">
        <v>191</v>
      </c>
      <c r="E172" s="174" t="s">
        <v>2548</v>
      </c>
      <c r="F172" s="175" t="s">
        <v>2549</v>
      </c>
      <c r="G172" s="176" t="s">
        <v>228</v>
      </c>
      <c r="H172" s="177">
        <v>310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233</v>
      </c>
      <c r="AT172" s="185" t="s">
        <v>191</v>
      </c>
      <c r="AU172" s="185" t="s">
        <v>82</v>
      </c>
      <c r="AY172" s="19" t="s">
        <v>189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233</v>
      </c>
      <c r="BM172" s="185" t="s">
        <v>313</v>
      </c>
    </row>
    <row r="173" s="2" customFormat="1" ht="16.5" customHeight="1">
      <c r="A173" s="38"/>
      <c r="B173" s="172"/>
      <c r="C173" s="219" t="s">
        <v>257</v>
      </c>
      <c r="D173" s="219" t="s">
        <v>874</v>
      </c>
      <c r="E173" s="220" t="s">
        <v>2550</v>
      </c>
      <c r="F173" s="221" t="s">
        <v>2551</v>
      </c>
      <c r="G173" s="222" t="s">
        <v>228</v>
      </c>
      <c r="H173" s="223">
        <v>372</v>
      </c>
      <c r="I173" s="224"/>
      <c r="J173" s="225">
        <f>ROUND(I173*H173,2)</f>
        <v>0</v>
      </c>
      <c r="K173" s="226"/>
      <c r="L173" s="227"/>
      <c r="M173" s="228" t="s">
        <v>1</v>
      </c>
      <c r="N173" s="229" t="s">
        <v>38</v>
      </c>
      <c r="O173" s="77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281</v>
      </c>
      <c r="AT173" s="185" t="s">
        <v>874</v>
      </c>
      <c r="AU173" s="185" t="s">
        <v>82</v>
      </c>
      <c r="AY173" s="19" t="s">
        <v>189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233</v>
      </c>
      <c r="BM173" s="185" t="s">
        <v>316</v>
      </c>
    </row>
    <row r="174" s="14" customFormat="1">
      <c r="A174" s="14"/>
      <c r="B174" s="195"/>
      <c r="C174" s="14"/>
      <c r="D174" s="188" t="s">
        <v>195</v>
      </c>
      <c r="E174" s="196" t="s">
        <v>1</v>
      </c>
      <c r="F174" s="197" t="s">
        <v>2552</v>
      </c>
      <c r="G174" s="14"/>
      <c r="H174" s="198">
        <v>372</v>
      </c>
      <c r="I174" s="199"/>
      <c r="J174" s="14"/>
      <c r="K174" s="14"/>
      <c r="L174" s="195"/>
      <c r="M174" s="200"/>
      <c r="N174" s="201"/>
      <c r="O174" s="201"/>
      <c r="P174" s="201"/>
      <c r="Q174" s="201"/>
      <c r="R174" s="201"/>
      <c r="S174" s="201"/>
      <c r="T174" s="20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6" t="s">
        <v>195</v>
      </c>
      <c r="AU174" s="196" t="s">
        <v>82</v>
      </c>
      <c r="AV174" s="14" t="s">
        <v>82</v>
      </c>
      <c r="AW174" s="14" t="s">
        <v>30</v>
      </c>
      <c r="AX174" s="14" t="s">
        <v>73</v>
      </c>
      <c r="AY174" s="196" t="s">
        <v>189</v>
      </c>
    </row>
    <row r="175" s="15" customFormat="1">
      <c r="A175" s="15"/>
      <c r="B175" s="203"/>
      <c r="C175" s="15"/>
      <c r="D175" s="188" t="s">
        <v>195</v>
      </c>
      <c r="E175" s="204" t="s">
        <v>1</v>
      </c>
      <c r="F175" s="205" t="s">
        <v>200</v>
      </c>
      <c r="G175" s="15"/>
      <c r="H175" s="206">
        <v>372</v>
      </c>
      <c r="I175" s="207"/>
      <c r="J175" s="15"/>
      <c r="K175" s="15"/>
      <c r="L175" s="203"/>
      <c r="M175" s="208"/>
      <c r="N175" s="209"/>
      <c r="O175" s="209"/>
      <c r="P175" s="209"/>
      <c r="Q175" s="209"/>
      <c r="R175" s="209"/>
      <c r="S175" s="209"/>
      <c r="T175" s="21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04" t="s">
        <v>195</v>
      </c>
      <c r="AU175" s="204" t="s">
        <v>82</v>
      </c>
      <c r="AV175" s="15" t="s">
        <v>104</v>
      </c>
      <c r="AW175" s="15" t="s">
        <v>30</v>
      </c>
      <c r="AX175" s="15" t="s">
        <v>80</v>
      </c>
      <c r="AY175" s="204" t="s">
        <v>189</v>
      </c>
    </row>
    <row r="176" s="2" customFormat="1" ht="24.15" customHeight="1">
      <c r="A176" s="38"/>
      <c r="B176" s="172"/>
      <c r="C176" s="173" t="s">
        <v>318</v>
      </c>
      <c r="D176" s="173" t="s">
        <v>191</v>
      </c>
      <c r="E176" s="174" t="s">
        <v>2553</v>
      </c>
      <c r="F176" s="175" t="s">
        <v>2554</v>
      </c>
      <c r="G176" s="176" t="s">
        <v>228</v>
      </c>
      <c r="H176" s="177">
        <v>2850</v>
      </c>
      <c r="I176" s="178"/>
      <c r="J176" s="179">
        <f>ROUND(I176*H176,2)</f>
        <v>0</v>
      </c>
      <c r="K176" s="180"/>
      <c r="L176" s="39"/>
      <c r="M176" s="181" t="s">
        <v>1</v>
      </c>
      <c r="N176" s="182" t="s">
        <v>38</v>
      </c>
      <c r="O176" s="77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5" t="s">
        <v>233</v>
      </c>
      <c r="AT176" s="185" t="s">
        <v>191</v>
      </c>
      <c r="AU176" s="185" t="s">
        <v>82</v>
      </c>
      <c r="AY176" s="19" t="s">
        <v>189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9" t="s">
        <v>80</v>
      </c>
      <c r="BK176" s="186">
        <f>ROUND(I176*H176,2)</f>
        <v>0</v>
      </c>
      <c r="BL176" s="19" t="s">
        <v>233</v>
      </c>
      <c r="BM176" s="185" t="s">
        <v>321</v>
      </c>
    </row>
    <row r="177" s="14" customFormat="1">
      <c r="A177" s="14"/>
      <c r="B177" s="195"/>
      <c r="C177" s="14"/>
      <c r="D177" s="188" t="s">
        <v>195</v>
      </c>
      <c r="E177" s="196" t="s">
        <v>1</v>
      </c>
      <c r="F177" s="197" t="s">
        <v>2555</v>
      </c>
      <c r="G177" s="14"/>
      <c r="H177" s="198">
        <v>2850</v>
      </c>
      <c r="I177" s="199"/>
      <c r="J177" s="14"/>
      <c r="K177" s="14"/>
      <c r="L177" s="195"/>
      <c r="M177" s="200"/>
      <c r="N177" s="201"/>
      <c r="O177" s="201"/>
      <c r="P177" s="201"/>
      <c r="Q177" s="201"/>
      <c r="R177" s="201"/>
      <c r="S177" s="201"/>
      <c r="T177" s="20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6" t="s">
        <v>195</v>
      </c>
      <c r="AU177" s="196" t="s">
        <v>82</v>
      </c>
      <c r="AV177" s="14" t="s">
        <v>82</v>
      </c>
      <c r="AW177" s="14" t="s">
        <v>30</v>
      </c>
      <c r="AX177" s="14" t="s">
        <v>73</v>
      </c>
      <c r="AY177" s="196" t="s">
        <v>189</v>
      </c>
    </row>
    <row r="178" s="15" customFormat="1">
      <c r="A178" s="15"/>
      <c r="B178" s="203"/>
      <c r="C178" s="15"/>
      <c r="D178" s="188" t="s">
        <v>195</v>
      </c>
      <c r="E178" s="204" t="s">
        <v>1</v>
      </c>
      <c r="F178" s="205" t="s">
        <v>200</v>
      </c>
      <c r="G178" s="15"/>
      <c r="H178" s="206">
        <v>2850</v>
      </c>
      <c r="I178" s="207"/>
      <c r="J178" s="15"/>
      <c r="K178" s="15"/>
      <c r="L178" s="203"/>
      <c r="M178" s="208"/>
      <c r="N178" s="209"/>
      <c r="O178" s="209"/>
      <c r="P178" s="209"/>
      <c r="Q178" s="209"/>
      <c r="R178" s="209"/>
      <c r="S178" s="209"/>
      <c r="T178" s="21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04" t="s">
        <v>195</v>
      </c>
      <c r="AU178" s="204" t="s">
        <v>82</v>
      </c>
      <c r="AV178" s="15" t="s">
        <v>104</v>
      </c>
      <c r="AW178" s="15" t="s">
        <v>30</v>
      </c>
      <c r="AX178" s="15" t="s">
        <v>80</v>
      </c>
      <c r="AY178" s="204" t="s">
        <v>189</v>
      </c>
    </row>
    <row r="179" s="2" customFormat="1" ht="16.5" customHeight="1">
      <c r="A179" s="38"/>
      <c r="B179" s="172"/>
      <c r="C179" s="219" t="s">
        <v>265</v>
      </c>
      <c r="D179" s="219" t="s">
        <v>874</v>
      </c>
      <c r="E179" s="220" t="s">
        <v>2556</v>
      </c>
      <c r="F179" s="221" t="s">
        <v>2557</v>
      </c>
      <c r="G179" s="222" t="s">
        <v>228</v>
      </c>
      <c r="H179" s="223">
        <v>3384</v>
      </c>
      <c r="I179" s="224"/>
      <c r="J179" s="225">
        <f>ROUND(I179*H179,2)</f>
        <v>0</v>
      </c>
      <c r="K179" s="226"/>
      <c r="L179" s="227"/>
      <c r="M179" s="228" t="s">
        <v>1</v>
      </c>
      <c r="N179" s="229" t="s">
        <v>38</v>
      </c>
      <c r="O179" s="77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5" t="s">
        <v>281</v>
      </c>
      <c r="AT179" s="185" t="s">
        <v>874</v>
      </c>
      <c r="AU179" s="185" t="s">
        <v>82</v>
      </c>
      <c r="AY179" s="19" t="s">
        <v>189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9" t="s">
        <v>80</v>
      </c>
      <c r="BK179" s="186">
        <f>ROUND(I179*H179,2)</f>
        <v>0</v>
      </c>
      <c r="BL179" s="19" t="s">
        <v>233</v>
      </c>
      <c r="BM179" s="185" t="s">
        <v>326</v>
      </c>
    </row>
    <row r="180" s="14" customFormat="1">
      <c r="A180" s="14"/>
      <c r="B180" s="195"/>
      <c r="C180" s="14"/>
      <c r="D180" s="188" t="s">
        <v>195</v>
      </c>
      <c r="E180" s="196" t="s">
        <v>1</v>
      </c>
      <c r="F180" s="197" t="s">
        <v>2558</v>
      </c>
      <c r="G180" s="14"/>
      <c r="H180" s="198">
        <v>3384</v>
      </c>
      <c r="I180" s="199"/>
      <c r="J180" s="14"/>
      <c r="K180" s="14"/>
      <c r="L180" s="195"/>
      <c r="M180" s="200"/>
      <c r="N180" s="201"/>
      <c r="O180" s="201"/>
      <c r="P180" s="201"/>
      <c r="Q180" s="201"/>
      <c r="R180" s="201"/>
      <c r="S180" s="201"/>
      <c r="T180" s="20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6" t="s">
        <v>195</v>
      </c>
      <c r="AU180" s="196" t="s">
        <v>82</v>
      </c>
      <c r="AV180" s="14" t="s">
        <v>82</v>
      </c>
      <c r="AW180" s="14" t="s">
        <v>30</v>
      </c>
      <c r="AX180" s="14" t="s">
        <v>73</v>
      </c>
      <c r="AY180" s="196" t="s">
        <v>189</v>
      </c>
    </row>
    <row r="181" s="15" customFormat="1">
      <c r="A181" s="15"/>
      <c r="B181" s="203"/>
      <c r="C181" s="15"/>
      <c r="D181" s="188" t="s">
        <v>195</v>
      </c>
      <c r="E181" s="204" t="s">
        <v>1</v>
      </c>
      <c r="F181" s="205" t="s">
        <v>200</v>
      </c>
      <c r="G181" s="15"/>
      <c r="H181" s="206">
        <v>3384</v>
      </c>
      <c r="I181" s="207"/>
      <c r="J181" s="15"/>
      <c r="K181" s="15"/>
      <c r="L181" s="203"/>
      <c r="M181" s="208"/>
      <c r="N181" s="209"/>
      <c r="O181" s="209"/>
      <c r="P181" s="209"/>
      <c r="Q181" s="209"/>
      <c r="R181" s="209"/>
      <c r="S181" s="209"/>
      <c r="T181" s="21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4" t="s">
        <v>195</v>
      </c>
      <c r="AU181" s="204" t="s">
        <v>82</v>
      </c>
      <c r="AV181" s="15" t="s">
        <v>104</v>
      </c>
      <c r="AW181" s="15" t="s">
        <v>30</v>
      </c>
      <c r="AX181" s="15" t="s">
        <v>80</v>
      </c>
      <c r="AY181" s="204" t="s">
        <v>189</v>
      </c>
    </row>
    <row r="182" s="2" customFormat="1" ht="16.5" customHeight="1">
      <c r="A182" s="38"/>
      <c r="B182" s="172"/>
      <c r="C182" s="219" t="s">
        <v>333</v>
      </c>
      <c r="D182" s="219" t="s">
        <v>874</v>
      </c>
      <c r="E182" s="220" t="s">
        <v>2559</v>
      </c>
      <c r="F182" s="221" t="s">
        <v>2560</v>
      </c>
      <c r="G182" s="222" t="s">
        <v>228</v>
      </c>
      <c r="H182" s="223">
        <v>36</v>
      </c>
      <c r="I182" s="224"/>
      <c r="J182" s="225">
        <f>ROUND(I182*H182,2)</f>
        <v>0</v>
      </c>
      <c r="K182" s="226"/>
      <c r="L182" s="227"/>
      <c r="M182" s="228" t="s">
        <v>1</v>
      </c>
      <c r="N182" s="229" t="s">
        <v>38</v>
      </c>
      <c r="O182" s="77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5" t="s">
        <v>281</v>
      </c>
      <c r="AT182" s="185" t="s">
        <v>874</v>
      </c>
      <c r="AU182" s="185" t="s">
        <v>82</v>
      </c>
      <c r="AY182" s="19" t="s">
        <v>189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9" t="s">
        <v>80</v>
      </c>
      <c r="BK182" s="186">
        <f>ROUND(I182*H182,2)</f>
        <v>0</v>
      </c>
      <c r="BL182" s="19" t="s">
        <v>233</v>
      </c>
      <c r="BM182" s="185" t="s">
        <v>336</v>
      </c>
    </row>
    <row r="183" s="2" customFormat="1" ht="24.15" customHeight="1">
      <c r="A183" s="38"/>
      <c r="B183" s="172"/>
      <c r="C183" s="173" t="s">
        <v>272</v>
      </c>
      <c r="D183" s="173" t="s">
        <v>191</v>
      </c>
      <c r="E183" s="174" t="s">
        <v>2561</v>
      </c>
      <c r="F183" s="175" t="s">
        <v>2562</v>
      </c>
      <c r="G183" s="176" t="s">
        <v>228</v>
      </c>
      <c r="H183" s="177">
        <v>5200</v>
      </c>
      <c r="I183" s="178"/>
      <c r="J183" s="179">
        <f>ROUND(I183*H183,2)</f>
        <v>0</v>
      </c>
      <c r="K183" s="180"/>
      <c r="L183" s="39"/>
      <c r="M183" s="181" t="s">
        <v>1</v>
      </c>
      <c r="N183" s="182" t="s">
        <v>38</v>
      </c>
      <c r="O183" s="77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5" t="s">
        <v>233</v>
      </c>
      <c r="AT183" s="185" t="s">
        <v>191</v>
      </c>
      <c r="AU183" s="185" t="s">
        <v>82</v>
      </c>
      <c r="AY183" s="19" t="s">
        <v>189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9" t="s">
        <v>80</v>
      </c>
      <c r="BK183" s="186">
        <f>ROUND(I183*H183,2)</f>
        <v>0</v>
      </c>
      <c r="BL183" s="19" t="s">
        <v>233</v>
      </c>
      <c r="BM183" s="185" t="s">
        <v>345</v>
      </c>
    </row>
    <row r="184" s="14" customFormat="1">
      <c r="A184" s="14"/>
      <c r="B184" s="195"/>
      <c r="C184" s="14"/>
      <c r="D184" s="188" t="s">
        <v>195</v>
      </c>
      <c r="E184" s="196" t="s">
        <v>1</v>
      </c>
      <c r="F184" s="197" t="s">
        <v>2563</v>
      </c>
      <c r="G184" s="14"/>
      <c r="H184" s="198">
        <v>5200</v>
      </c>
      <c r="I184" s="199"/>
      <c r="J184" s="14"/>
      <c r="K184" s="14"/>
      <c r="L184" s="195"/>
      <c r="M184" s="200"/>
      <c r="N184" s="201"/>
      <c r="O184" s="201"/>
      <c r="P184" s="201"/>
      <c r="Q184" s="201"/>
      <c r="R184" s="201"/>
      <c r="S184" s="201"/>
      <c r="T184" s="20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6" t="s">
        <v>195</v>
      </c>
      <c r="AU184" s="196" t="s">
        <v>82</v>
      </c>
      <c r="AV184" s="14" t="s">
        <v>82</v>
      </c>
      <c r="AW184" s="14" t="s">
        <v>30</v>
      </c>
      <c r="AX184" s="14" t="s">
        <v>73</v>
      </c>
      <c r="AY184" s="196" t="s">
        <v>189</v>
      </c>
    </row>
    <row r="185" s="15" customFormat="1">
      <c r="A185" s="15"/>
      <c r="B185" s="203"/>
      <c r="C185" s="15"/>
      <c r="D185" s="188" t="s">
        <v>195</v>
      </c>
      <c r="E185" s="204" t="s">
        <v>1</v>
      </c>
      <c r="F185" s="205" t="s">
        <v>200</v>
      </c>
      <c r="G185" s="15"/>
      <c r="H185" s="206">
        <v>5200</v>
      </c>
      <c r="I185" s="207"/>
      <c r="J185" s="15"/>
      <c r="K185" s="15"/>
      <c r="L185" s="203"/>
      <c r="M185" s="208"/>
      <c r="N185" s="209"/>
      <c r="O185" s="209"/>
      <c r="P185" s="209"/>
      <c r="Q185" s="209"/>
      <c r="R185" s="209"/>
      <c r="S185" s="209"/>
      <c r="T185" s="21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04" t="s">
        <v>195</v>
      </c>
      <c r="AU185" s="204" t="s">
        <v>82</v>
      </c>
      <c r="AV185" s="15" t="s">
        <v>104</v>
      </c>
      <c r="AW185" s="15" t="s">
        <v>30</v>
      </c>
      <c r="AX185" s="15" t="s">
        <v>80</v>
      </c>
      <c r="AY185" s="204" t="s">
        <v>189</v>
      </c>
    </row>
    <row r="186" s="2" customFormat="1" ht="16.5" customHeight="1">
      <c r="A186" s="38"/>
      <c r="B186" s="172"/>
      <c r="C186" s="219" t="s">
        <v>347</v>
      </c>
      <c r="D186" s="219" t="s">
        <v>874</v>
      </c>
      <c r="E186" s="220" t="s">
        <v>2564</v>
      </c>
      <c r="F186" s="221" t="s">
        <v>2565</v>
      </c>
      <c r="G186" s="222" t="s">
        <v>228</v>
      </c>
      <c r="H186" s="223">
        <v>5978.4430000000002</v>
      </c>
      <c r="I186" s="224"/>
      <c r="J186" s="225">
        <f>ROUND(I186*H186,2)</f>
        <v>0</v>
      </c>
      <c r="K186" s="226"/>
      <c r="L186" s="227"/>
      <c r="M186" s="228" t="s">
        <v>1</v>
      </c>
      <c r="N186" s="229" t="s">
        <v>38</v>
      </c>
      <c r="O186" s="77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5" t="s">
        <v>281</v>
      </c>
      <c r="AT186" s="185" t="s">
        <v>874</v>
      </c>
      <c r="AU186" s="185" t="s">
        <v>82</v>
      </c>
      <c r="AY186" s="19" t="s">
        <v>189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9" t="s">
        <v>80</v>
      </c>
      <c r="BK186" s="186">
        <f>ROUND(I186*H186,2)</f>
        <v>0</v>
      </c>
      <c r="BL186" s="19" t="s">
        <v>233</v>
      </c>
      <c r="BM186" s="185" t="s">
        <v>350</v>
      </c>
    </row>
    <row r="187" s="14" customFormat="1">
      <c r="A187" s="14"/>
      <c r="B187" s="195"/>
      <c r="C187" s="14"/>
      <c r="D187" s="188" t="s">
        <v>195</v>
      </c>
      <c r="E187" s="196" t="s">
        <v>1</v>
      </c>
      <c r="F187" s="197" t="s">
        <v>2566</v>
      </c>
      <c r="G187" s="14"/>
      <c r="H187" s="198">
        <v>5978.4430000000002</v>
      </c>
      <c r="I187" s="199"/>
      <c r="J187" s="14"/>
      <c r="K187" s="14"/>
      <c r="L187" s="195"/>
      <c r="M187" s="200"/>
      <c r="N187" s="201"/>
      <c r="O187" s="201"/>
      <c r="P187" s="201"/>
      <c r="Q187" s="201"/>
      <c r="R187" s="201"/>
      <c r="S187" s="201"/>
      <c r="T187" s="20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6" t="s">
        <v>195</v>
      </c>
      <c r="AU187" s="196" t="s">
        <v>82</v>
      </c>
      <c r="AV187" s="14" t="s">
        <v>82</v>
      </c>
      <c r="AW187" s="14" t="s">
        <v>30</v>
      </c>
      <c r="AX187" s="14" t="s">
        <v>73</v>
      </c>
      <c r="AY187" s="196" t="s">
        <v>189</v>
      </c>
    </row>
    <row r="188" s="15" customFormat="1">
      <c r="A188" s="15"/>
      <c r="B188" s="203"/>
      <c r="C188" s="15"/>
      <c r="D188" s="188" t="s">
        <v>195</v>
      </c>
      <c r="E188" s="204" t="s">
        <v>1</v>
      </c>
      <c r="F188" s="205" t="s">
        <v>200</v>
      </c>
      <c r="G188" s="15"/>
      <c r="H188" s="206">
        <v>5978.4430000000002</v>
      </c>
      <c r="I188" s="207"/>
      <c r="J188" s="15"/>
      <c r="K188" s="15"/>
      <c r="L188" s="203"/>
      <c r="M188" s="208"/>
      <c r="N188" s="209"/>
      <c r="O188" s="209"/>
      <c r="P188" s="209"/>
      <c r="Q188" s="209"/>
      <c r="R188" s="209"/>
      <c r="S188" s="209"/>
      <c r="T188" s="21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04" t="s">
        <v>195</v>
      </c>
      <c r="AU188" s="204" t="s">
        <v>82</v>
      </c>
      <c r="AV188" s="15" t="s">
        <v>104</v>
      </c>
      <c r="AW188" s="15" t="s">
        <v>30</v>
      </c>
      <c r="AX188" s="15" t="s">
        <v>80</v>
      </c>
      <c r="AY188" s="204" t="s">
        <v>189</v>
      </c>
    </row>
    <row r="189" s="2" customFormat="1" ht="24.15" customHeight="1">
      <c r="A189" s="38"/>
      <c r="B189" s="172"/>
      <c r="C189" s="173" t="s">
        <v>278</v>
      </c>
      <c r="D189" s="173" t="s">
        <v>191</v>
      </c>
      <c r="E189" s="174" t="s">
        <v>2567</v>
      </c>
      <c r="F189" s="175" t="s">
        <v>2568</v>
      </c>
      <c r="G189" s="176" t="s">
        <v>228</v>
      </c>
      <c r="H189" s="177">
        <v>360</v>
      </c>
      <c r="I189" s="178"/>
      <c r="J189" s="179">
        <f>ROUND(I189*H189,2)</f>
        <v>0</v>
      </c>
      <c r="K189" s="180"/>
      <c r="L189" s="39"/>
      <c r="M189" s="181" t="s">
        <v>1</v>
      </c>
      <c r="N189" s="182" t="s">
        <v>38</v>
      </c>
      <c r="O189" s="77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5" t="s">
        <v>233</v>
      </c>
      <c r="AT189" s="185" t="s">
        <v>191</v>
      </c>
      <c r="AU189" s="185" t="s">
        <v>82</v>
      </c>
      <c r="AY189" s="19" t="s">
        <v>189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9" t="s">
        <v>80</v>
      </c>
      <c r="BK189" s="186">
        <f>ROUND(I189*H189,2)</f>
        <v>0</v>
      </c>
      <c r="BL189" s="19" t="s">
        <v>233</v>
      </c>
      <c r="BM189" s="185" t="s">
        <v>354</v>
      </c>
    </row>
    <row r="190" s="14" customFormat="1">
      <c r="A190" s="14"/>
      <c r="B190" s="195"/>
      <c r="C190" s="14"/>
      <c r="D190" s="188" t="s">
        <v>195</v>
      </c>
      <c r="E190" s="196" t="s">
        <v>1</v>
      </c>
      <c r="F190" s="197" t="s">
        <v>2569</v>
      </c>
      <c r="G190" s="14"/>
      <c r="H190" s="198">
        <v>360</v>
      </c>
      <c r="I190" s="199"/>
      <c r="J190" s="14"/>
      <c r="K190" s="14"/>
      <c r="L190" s="195"/>
      <c r="M190" s="200"/>
      <c r="N190" s="201"/>
      <c r="O190" s="201"/>
      <c r="P190" s="201"/>
      <c r="Q190" s="201"/>
      <c r="R190" s="201"/>
      <c r="S190" s="201"/>
      <c r="T190" s="20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6" t="s">
        <v>195</v>
      </c>
      <c r="AU190" s="196" t="s">
        <v>82</v>
      </c>
      <c r="AV190" s="14" t="s">
        <v>82</v>
      </c>
      <c r="AW190" s="14" t="s">
        <v>30</v>
      </c>
      <c r="AX190" s="14" t="s">
        <v>73</v>
      </c>
      <c r="AY190" s="196" t="s">
        <v>189</v>
      </c>
    </row>
    <row r="191" s="15" customFormat="1">
      <c r="A191" s="15"/>
      <c r="B191" s="203"/>
      <c r="C191" s="15"/>
      <c r="D191" s="188" t="s">
        <v>195</v>
      </c>
      <c r="E191" s="204" t="s">
        <v>1</v>
      </c>
      <c r="F191" s="205" t="s">
        <v>200</v>
      </c>
      <c r="G191" s="15"/>
      <c r="H191" s="206">
        <v>360</v>
      </c>
      <c r="I191" s="207"/>
      <c r="J191" s="15"/>
      <c r="K191" s="15"/>
      <c r="L191" s="203"/>
      <c r="M191" s="208"/>
      <c r="N191" s="209"/>
      <c r="O191" s="209"/>
      <c r="P191" s="209"/>
      <c r="Q191" s="209"/>
      <c r="R191" s="209"/>
      <c r="S191" s="209"/>
      <c r="T191" s="21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4" t="s">
        <v>195</v>
      </c>
      <c r="AU191" s="204" t="s">
        <v>82</v>
      </c>
      <c r="AV191" s="15" t="s">
        <v>104</v>
      </c>
      <c r="AW191" s="15" t="s">
        <v>30</v>
      </c>
      <c r="AX191" s="15" t="s">
        <v>80</v>
      </c>
      <c r="AY191" s="204" t="s">
        <v>189</v>
      </c>
    </row>
    <row r="192" s="2" customFormat="1" ht="16.5" customHeight="1">
      <c r="A192" s="38"/>
      <c r="B192" s="172"/>
      <c r="C192" s="219" t="s">
        <v>355</v>
      </c>
      <c r="D192" s="219" t="s">
        <v>874</v>
      </c>
      <c r="E192" s="220" t="s">
        <v>2570</v>
      </c>
      <c r="F192" s="221" t="s">
        <v>2571</v>
      </c>
      <c r="G192" s="222" t="s">
        <v>228</v>
      </c>
      <c r="H192" s="223">
        <v>280</v>
      </c>
      <c r="I192" s="224"/>
      <c r="J192" s="225">
        <f>ROUND(I192*H192,2)</f>
        <v>0</v>
      </c>
      <c r="K192" s="226"/>
      <c r="L192" s="227"/>
      <c r="M192" s="228" t="s">
        <v>1</v>
      </c>
      <c r="N192" s="229" t="s">
        <v>38</v>
      </c>
      <c r="O192" s="77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5" t="s">
        <v>281</v>
      </c>
      <c r="AT192" s="185" t="s">
        <v>874</v>
      </c>
      <c r="AU192" s="185" t="s">
        <v>82</v>
      </c>
      <c r="AY192" s="19" t="s">
        <v>189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9" t="s">
        <v>80</v>
      </c>
      <c r="BK192" s="186">
        <f>ROUND(I192*H192,2)</f>
        <v>0</v>
      </c>
      <c r="BL192" s="19" t="s">
        <v>233</v>
      </c>
      <c r="BM192" s="185" t="s">
        <v>358</v>
      </c>
    </row>
    <row r="193" s="14" customFormat="1">
      <c r="A193" s="14"/>
      <c r="B193" s="195"/>
      <c r="C193" s="14"/>
      <c r="D193" s="188" t="s">
        <v>195</v>
      </c>
      <c r="E193" s="196" t="s">
        <v>1</v>
      </c>
      <c r="F193" s="197" t="s">
        <v>2572</v>
      </c>
      <c r="G193" s="14"/>
      <c r="H193" s="198">
        <v>280</v>
      </c>
      <c r="I193" s="199"/>
      <c r="J193" s="14"/>
      <c r="K193" s="14"/>
      <c r="L193" s="195"/>
      <c r="M193" s="200"/>
      <c r="N193" s="201"/>
      <c r="O193" s="201"/>
      <c r="P193" s="201"/>
      <c r="Q193" s="201"/>
      <c r="R193" s="201"/>
      <c r="S193" s="201"/>
      <c r="T193" s="20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6" t="s">
        <v>195</v>
      </c>
      <c r="AU193" s="196" t="s">
        <v>82</v>
      </c>
      <c r="AV193" s="14" t="s">
        <v>82</v>
      </c>
      <c r="AW193" s="14" t="s">
        <v>30</v>
      </c>
      <c r="AX193" s="14" t="s">
        <v>73</v>
      </c>
      <c r="AY193" s="196" t="s">
        <v>189</v>
      </c>
    </row>
    <row r="194" s="15" customFormat="1">
      <c r="A194" s="15"/>
      <c r="B194" s="203"/>
      <c r="C194" s="15"/>
      <c r="D194" s="188" t="s">
        <v>195</v>
      </c>
      <c r="E194" s="204" t="s">
        <v>1</v>
      </c>
      <c r="F194" s="205" t="s">
        <v>200</v>
      </c>
      <c r="G194" s="15"/>
      <c r="H194" s="206">
        <v>280</v>
      </c>
      <c r="I194" s="207"/>
      <c r="J194" s="15"/>
      <c r="K194" s="15"/>
      <c r="L194" s="203"/>
      <c r="M194" s="208"/>
      <c r="N194" s="209"/>
      <c r="O194" s="209"/>
      <c r="P194" s="209"/>
      <c r="Q194" s="209"/>
      <c r="R194" s="209"/>
      <c r="S194" s="209"/>
      <c r="T194" s="21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04" t="s">
        <v>195</v>
      </c>
      <c r="AU194" s="204" t="s">
        <v>82</v>
      </c>
      <c r="AV194" s="15" t="s">
        <v>104</v>
      </c>
      <c r="AW194" s="15" t="s">
        <v>30</v>
      </c>
      <c r="AX194" s="15" t="s">
        <v>80</v>
      </c>
      <c r="AY194" s="204" t="s">
        <v>189</v>
      </c>
    </row>
    <row r="195" s="2" customFormat="1" ht="24.15" customHeight="1">
      <c r="A195" s="38"/>
      <c r="B195" s="172"/>
      <c r="C195" s="219" t="s">
        <v>281</v>
      </c>
      <c r="D195" s="219" t="s">
        <v>874</v>
      </c>
      <c r="E195" s="220" t="s">
        <v>2573</v>
      </c>
      <c r="F195" s="221" t="s">
        <v>2574</v>
      </c>
      <c r="G195" s="222" t="s">
        <v>228</v>
      </c>
      <c r="H195" s="223">
        <v>140</v>
      </c>
      <c r="I195" s="224"/>
      <c r="J195" s="225">
        <f>ROUND(I195*H195,2)</f>
        <v>0</v>
      </c>
      <c r="K195" s="226"/>
      <c r="L195" s="227"/>
      <c r="M195" s="228" t="s">
        <v>1</v>
      </c>
      <c r="N195" s="229" t="s">
        <v>38</v>
      </c>
      <c r="O195" s="77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5" t="s">
        <v>281</v>
      </c>
      <c r="AT195" s="185" t="s">
        <v>874</v>
      </c>
      <c r="AU195" s="185" t="s">
        <v>82</v>
      </c>
      <c r="AY195" s="19" t="s">
        <v>189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9" t="s">
        <v>80</v>
      </c>
      <c r="BK195" s="186">
        <f>ROUND(I195*H195,2)</f>
        <v>0</v>
      </c>
      <c r="BL195" s="19" t="s">
        <v>233</v>
      </c>
      <c r="BM195" s="185" t="s">
        <v>365</v>
      </c>
    </row>
    <row r="196" s="2" customFormat="1" ht="24.15" customHeight="1">
      <c r="A196" s="38"/>
      <c r="B196" s="172"/>
      <c r="C196" s="173" t="s">
        <v>367</v>
      </c>
      <c r="D196" s="173" t="s">
        <v>191</v>
      </c>
      <c r="E196" s="174" t="s">
        <v>2575</v>
      </c>
      <c r="F196" s="175" t="s">
        <v>2576</v>
      </c>
      <c r="G196" s="176" t="s">
        <v>228</v>
      </c>
      <c r="H196" s="177">
        <v>60</v>
      </c>
      <c r="I196" s="178"/>
      <c r="J196" s="179">
        <f>ROUND(I196*H196,2)</f>
        <v>0</v>
      </c>
      <c r="K196" s="180"/>
      <c r="L196" s="39"/>
      <c r="M196" s="181" t="s">
        <v>1</v>
      </c>
      <c r="N196" s="182" t="s">
        <v>38</v>
      </c>
      <c r="O196" s="77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5" t="s">
        <v>233</v>
      </c>
      <c r="AT196" s="185" t="s">
        <v>191</v>
      </c>
      <c r="AU196" s="185" t="s">
        <v>82</v>
      </c>
      <c r="AY196" s="19" t="s">
        <v>189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9" t="s">
        <v>80</v>
      </c>
      <c r="BK196" s="186">
        <f>ROUND(I196*H196,2)</f>
        <v>0</v>
      </c>
      <c r="BL196" s="19" t="s">
        <v>233</v>
      </c>
      <c r="BM196" s="185" t="s">
        <v>370</v>
      </c>
    </row>
    <row r="197" s="14" customFormat="1">
      <c r="A197" s="14"/>
      <c r="B197" s="195"/>
      <c r="C197" s="14"/>
      <c r="D197" s="188" t="s">
        <v>195</v>
      </c>
      <c r="E197" s="196" t="s">
        <v>1</v>
      </c>
      <c r="F197" s="197" t="s">
        <v>2577</v>
      </c>
      <c r="G197" s="14"/>
      <c r="H197" s="198">
        <v>60</v>
      </c>
      <c r="I197" s="199"/>
      <c r="J197" s="14"/>
      <c r="K197" s="14"/>
      <c r="L197" s="195"/>
      <c r="M197" s="200"/>
      <c r="N197" s="201"/>
      <c r="O197" s="201"/>
      <c r="P197" s="201"/>
      <c r="Q197" s="201"/>
      <c r="R197" s="201"/>
      <c r="S197" s="201"/>
      <c r="T197" s="20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6" t="s">
        <v>195</v>
      </c>
      <c r="AU197" s="196" t="s">
        <v>82</v>
      </c>
      <c r="AV197" s="14" t="s">
        <v>82</v>
      </c>
      <c r="AW197" s="14" t="s">
        <v>30</v>
      </c>
      <c r="AX197" s="14" t="s">
        <v>73</v>
      </c>
      <c r="AY197" s="196" t="s">
        <v>189</v>
      </c>
    </row>
    <row r="198" s="15" customFormat="1">
      <c r="A198" s="15"/>
      <c r="B198" s="203"/>
      <c r="C198" s="15"/>
      <c r="D198" s="188" t="s">
        <v>195</v>
      </c>
      <c r="E198" s="204" t="s">
        <v>1</v>
      </c>
      <c r="F198" s="205" t="s">
        <v>200</v>
      </c>
      <c r="G198" s="15"/>
      <c r="H198" s="206">
        <v>60</v>
      </c>
      <c r="I198" s="207"/>
      <c r="J198" s="15"/>
      <c r="K198" s="15"/>
      <c r="L198" s="203"/>
      <c r="M198" s="208"/>
      <c r="N198" s="209"/>
      <c r="O198" s="209"/>
      <c r="P198" s="209"/>
      <c r="Q198" s="209"/>
      <c r="R198" s="209"/>
      <c r="S198" s="209"/>
      <c r="T198" s="21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04" t="s">
        <v>195</v>
      </c>
      <c r="AU198" s="204" t="s">
        <v>82</v>
      </c>
      <c r="AV198" s="15" t="s">
        <v>104</v>
      </c>
      <c r="AW198" s="15" t="s">
        <v>30</v>
      </c>
      <c r="AX198" s="15" t="s">
        <v>80</v>
      </c>
      <c r="AY198" s="204" t="s">
        <v>189</v>
      </c>
    </row>
    <row r="199" s="2" customFormat="1" ht="16.5" customHeight="1">
      <c r="A199" s="38"/>
      <c r="B199" s="172"/>
      <c r="C199" s="219" t="s">
        <v>288</v>
      </c>
      <c r="D199" s="219" t="s">
        <v>874</v>
      </c>
      <c r="E199" s="220" t="s">
        <v>2578</v>
      </c>
      <c r="F199" s="221" t="s">
        <v>2579</v>
      </c>
      <c r="G199" s="222" t="s">
        <v>228</v>
      </c>
      <c r="H199" s="223">
        <v>36</v>
      </c>
      <c r="I199" s="224"/>
      <c r="J199" s="225">
        <f>ROUND(I199*H199,2)</f>
        <v>0</v>
      </c>
      <c r="K199" s="226"/>
      <c r="L199" s="227"/>
      <c r="M199" s="228" t="s">
        <v>1</v>
      </c>
      <c r="N199" s="229" t="s">
        <v>38</v>
      </c>
      <c r="O199" s="77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5" t="s">
        <v>281</v>
      </c>
      <c r="AT199" s="185" t="s">
        <v>874</v>
      </c>
      <c r="AU199" s="185" t="s">
        <v>82</v>
      </c>
      <c r="AY199" s="19" t="s">
        <v>189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9" t="s">
        <v>80</v>
      </c>
      <c r="BK199" s="186">
        <f>ROUND(I199*H199,2)</f>
        <v>0</v>
      </c>
      <c r="BL199" s="19" t="s">
        <v>233</v>
      </c>
      <c r="BM199" s="185" t="s">
        <v>373</v>
      </c>
    </row>
    <row r="200" s="14" customFormat="1">
      <c r="A200" s="14"/>
      <c r="B200" s="195"/>
      <c r="C200" s="14"/>
      <c r="D200" s="188" t="s">
        <v>195</v>
      </c>
      <c r="E200" s="196" t="s">
        <v>1</v>
      </c>
      <c r="F200" s="197" t="s">
        <v>2580</v>
      </c>
      <c r="G200" s="14"/>
      <c r="H200" s="198">
        <v>36</v>
      </c>
      <c r="I200" s="199"/>
      <c r="J200" s="14"/>
      <c r="K200" s="14"/>
      <c r="L200" s="195"/>
      <c r="M200" s="200"/>
      <c r="N200" s="201"/>
      <c r="O200" s="201"/>
      <c r="P200" s="201"/>
      <c r="Q200" s="201"/>
      <c r="R200" s="201"/>
      <c r="S200" s="201"/>
      <c r="T200" s="20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6" t="s">
        <v>195</v>
      </c>
      <c r="AU200" s="196" t="s">
        <v>82</v>
      </c>
      <c r="AV200" s="14" t="s">
        <v>82</v>
      </c>
      <c r="AW200" s="14" t="s">
        <v>30</v>
      </c>
      <c r="AX200" s="14" t="s">
        <v>73</v>
      </c>
      <c r="AY200" s="196" t="s">
        <v>189</v>
      </c>
    </row>
    <row r="201" s="15" customFormat="1">
      <c r="A201" s="15"/>
      <c r="B201" s="203"/>
      <c r="C201" s="15"/>
      <c r="D201" s="188" t="s">
        <v>195</v>
      </c>
      <c r="E201" s="204" t="s">
        <v>1</v>
      </c>
      <c r="F201" s="205" t="s">
        <v>200</v>
      </c>
      <c r="G201" s="15"/>
      <c r="H201" s="206">
        <v>36</v>
      </c>
      <c r="I201" s="207"/>
      <c r="J201" s="15"/>
      <c r="K201" s="15"/>
      <c r="L201" s="203"/>
      <c r="M201" s="208"/>
      <c r="N201" s="209"/>
      <c r="O201" s="209"/>
      <c r="P201" s="209"/>
      <c r="Q201" s="209"/>
      <c r="R201" s="209"/>
      <c r="S201" s="209"/>
      <c r="T201" s="21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4" t="s">
        <v>195</v>
      </c>
      <c r="AU201" s="204" t="s">
        <v>82</v>
      </c>
      <c r="AV201" s="15" t="s">
        <v>104</v>
      </c>
      <c r="AW201" s="15" t="s">
        <v>30</v>
      </c>
      <c r="AX201" s="15" t="s">
        <v>80</v>
      </c>
      <c r="AY201" s="204" t="s">
        <v>189</v>
      </c>
    </row>
    <row r="202" s="2" customFormat="1" ht="24.15" customHeight="1">
      <c r="A202" s="38"/>
      <c r="B202" s="172"/>
      <c r="C202" s="219" t="s">
        <v>374</v>
      </c>
      <c r="D202" s="219" t="s">
        <v>874</v>
      </c>
      <c r="E202" s="220" t="s">
        <v>2581</v>
      </c>
      <c r="F202" s="221" t="s">
        <v>2582</v>
      </c>
      <c r="G202" s="222" t="s">
        <v>228</v>
      </c>
      <c r="H202" s="223">
        <v>36</v>
      </c>
      <c r="I202" s="224"/>
      <c r="J202" s="225">
        <f>ROUND(I202*H202,2)</f>
        <v>0</v>
      </c>
      <c r="K202" s="226"/>
      <c r="L202" s="227"/>
      <c r="M202" s="228" t="s">
        <v>1</v>
      </c>
      <c r="N202" s="229" t="s">
        <v>38</v>
      </c>
      <c r="O202" s="77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5" t="s">
        <v>281</v>
      </c>
      <c r="AT202" s="185" t="s">
        <v>874</v>
      </c>
      <c r="AU202" s="185" t="s">
        <v>82</v>
      </c>
      <c r="AY202" s="19" t="s">
        <v>189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9" t="s">
        <v>80</v>
      </c>
      <c r="BK202" s="186">
        <f>ROUND(I202*H202,2)</f>
        <v>0</v>
      </c>
      <c r="BL202" s="19" t="s">
        <v>233</v>
      </c>
      <c r="BM202" s="185" t="s">
        <v>377</v>
      </c>
    </row>
    <row r="203" s="2" customFormat="1" ht="24.15" customHeight="1">
      <c r="A203" s="38"/>
      <c r="B203" s="172"/>
      <c r="C203" s="219" t="s">
        <v>292</v>
      </c>
      <c r="D203" s="219" t="s">
        <v>874</v>
      </c>
      <c r="E203" s="220" t="s">
        <v>2583</v>
      </c>
      <c r="F203" s="221" t="s">
        <v>2584</v>
      </c>
      <c r="G203" s="222" t="s">
        <v>228</v>
      </c>
      <c r="H203" s="223">
        <v>504</v>
      </c>
      <c r="I203" s="224"/>
      <c r="J203" s="225">
        <f>ROUND(I203*H203,2)</f>
        <v>0</v>
      </c>
      <c r="K203" s="226"/>
      <c r="L203" s="227"/>
      <c r="M203" s="228" t="s">
        <v>1</v>
      </c>
      <c r="N203" s="229" t="s">
        <v>38</v>
      </c>
      <c r="O203" s="77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5" t="s">
        <v>281</v>
      </c>
      <c r="AT203" s="185" t="s">
        <v>874</v>
      </c>
      <c r="AU203" s="185" t="s">
        <v>82</v>
      </c>
      <c r="AY203" s="19" t="s">
        <v>189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9" t="s">
        <v>80</v>
      </c>
      <c r="BK203" s="186">
        <f>ROUND(I203*H203,2)</f>
        <v>0</v>
      </c>
      <c r="BL203" s="19" t="s">
        <v>233</v>
      </c>
      <c r="BM203" s="185" t="s">
        <v>381</v>
      </c>
    </row>
    <row r="204" s="2" customFormat="1" ht="24.15" customHeight="1">
      <c r="A204" s="38"/>
      <c r="B204" s="172"/>
      <c r="C204" s="173" t="s">
        <v>385</v>
      </c>
      <c r="D204" s="173" t="s">
        <v>191</v>
      </c>
      <c r="E204" s="174" t="s">
        <v>2585</v>
      </c>
      <c r="F204" s="175" t="s">
        <v>2586</v>
      </c>
      <c r="G204" s="176" t="s">
        <v>228</v>
      </c>
      <c r="H204" s="177">
        <v>420</v>
      </c>
      <c r="I204" s="178"/>
      <c r="J204" s="179">
        <f>ROUND(I204*H204,2)</f>
        <v>0</v>
      </c>
      <c r="K204" s="180"/>
      <c r="L204" s="39"/>
      <c r="M204" s="181" t="s">
        <v>1</v>
      </c>
      <c r="N204" s="182" t="s">
        <v>38</v>
      </c>
      <c r="O204" s="77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5" t="s">
        <v>233</v>
      </c>
      <c r="AT204" s="185" t="s">
        <v>191</v>
      </c>
      <c r="AU204" s="185" t="s">
        <v>82</v>
      </c>
      <c r="AY204" s="19" t="s">
        <v>189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9" t="s">
        <v>80</v>
      </c>
      <c r="BK204" s="186">
        <f>ROUND(I204*H204,2)</f>
        <v>0</v>
      </c>
      <c r="BL204" s="19" t="s">
        <v>233</v>
      </c>
      <c r="BM204" s="185" t="s">
        <v>388</v>
      </c>
    </row>
    <row r="205" s="14" customFormat="1">
      <c r="A205" s="14"/>
      <c r="B205" s="195"/>
      <c r="C205" s="14"/>
      <c r="D205" s="188" t="s">
        <v>195</v>
      </c>
      <c r="E205" s="196" t="s">
        <v>1</v>
      </c>
      <c r="F205" s="197" t="s">
        <v>1229</v>
      </c>
      <c r="G205" s="14"/>
      <c r="H205" s="198">
        <v>420</v>
      </c>
      <c r="I205" s="199"/>
      <c r="J205" s="14"/>
      <c r="K205" s="14"/>
      <c r="L205" s="195"/>
      <c r="M205" s="200"/>
      <c r="N205" s="201"/>
      <c r="O205" s="201"/>
      <c r="P205" s="201"/>
      <c r="Q205" s="201"/>
      <c r="R205" s="201"/>
      <c r="S205" s="201"/>
      <c r="T205" s="20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6" t="s">
        <v>195</v>
      </c>
      <c r="AU205" s="196" t="s">
        <v>82</v>
      </c>
      <c r="AV205" s="14" t="s">
        <v>82</v>
      </c>
      <c r="AW205" s="14" t="s">
        <v>30</v>
      </c>
      <c r="AX205" s="14" t="s">
        <v>73</v>
      </c>
      <c r="AY205" s="196" t="s">
        <v>189</v>
      </c>
    </row>
    <row r="206" s="15" customFormat="1">
      <c r="A206" s="15"/>
      <c r="B206" s="203"/>
      <c r="C206" s="15"/>
      <c r="D206" s="188" t="s">
        <v>195</v>
      </c>
      <c r="E206" s="204" t="s">
        <v>1</v>
      </c>
      <c r="F206" s="205" t="s">
        <v>200</v>
      </c>
      <c r="G206" s="15"/>
      <c r="H206" s="206">
        <v>420</v>
      </c>
      <c r="I206" s="207"/>
      <c r="J206" s="15"/>
      <c r="K206" s="15"/>
      <c r="L206" s="203"/>
      <c r="M206" s="208"/>
      <c r="N206" s="209"/>
      <c r="O206" s="209"/>
      <c r="P206" s="209"/>
      <c r="Q206" s="209"/>
      <c r="R206" s="209"/>
      <c r="S206" s="209"/>
      <c r="T206" s="21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04" t="s">
        <v>195</v>
      </c>
      <c r="AU206" s="204" t="s">
        <v>82</v>
      </c>
      <c r="AV206" s="15" t="s">
        <v>104</v>
      </c>
      <c r="AW206" s="15" t="s">
        <v>30</v>
      </c>
      <c r="AX206" s="15" t="s">
        <v>80</v>
      </c>
      <c r="AY206" s="204" t="s">
        <v>189</v>
      </c>
    </row>
    <row r="207" s="2" customFormat="1" ht="24.15" customHeight="1">
      <c r="A207" s="38"/>
      <c r="B207" s="172"/>
      <c r="C207" s="173" t="s">
        <v>296</v>
      </c>
      <c r="D207" s="173" t="s">
        <v>191</v>
      </c>
      <c r="E207" s="174" t="s">
        <v>2587</v>
      </c>
      <c r="F207" s="175" t="s">
        <v>2588</v>
      </c>
      <c r="G207" s="176" t="s">
        <v>553</v>
      </c>
      <c r="H207" s="177">
        <v>340</v>
      </c>
      <c r="I207" s="178"/>
      <c r="J207" s="179">
        <f>ROUND(I207*H207,2)</f>
        <v>0</v>
      </c>
      <c r="K207" s="180"/>
      <c r="L207" s="39"/>
      <c r="M207" s="181" t="s">
        <v>1</v>
      </c>
      <c r="N207" s="182" t="s">
        <v>38</v>
      </c>
      <c r="O207" s="77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5" t="s">
        <v>233</v>
      </c>
      <c r="AT207" s="185" t="s">
        <v>191</v>
      </c>
      <c r="AU207" s="185" t="s">
        <v>82</v>
      </c>
      <c r="AY207" s="19" t="s">
        <v>189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9" t="s">
        <v>80</v>
      </c>
      <c r="BK207" s="186">
        <f>ROUND(I207*H207,2)</f>
        <v>0</v>
      </c>
      <c r="BL207" s="19" t="s">
        <v>233</v>
      </c>
      <c r="BM207" s="185" t="s">
        <v>391</v>
      </c>
    </row>
    <row r="208" s="2" customFormat="1" ht="24.15" customHeight="1">
      <c r="A208" s="38"/>
      <c r="B208" s="172"/>
      <c r="C208" s="173" t="s">
        <v>395</v>
      </c>
      <c r="D208" s="173" t="s">
        <v>191</v>
      </c>
      <c r="E208" s="174" t="s">
        <v>2589</v>
      </c>
      <c r="F208" s="175" t="s">
        <v>2590</v>
      </c>
      <c r="G208" s="176" t="s">
        <v>553</v>
      </c>
      <c r="H208" s="177">
        <v>32</v>
      </c>
      <c r="I208" s="178"/>
      <c r="J208" s="179">
        <f>ROUND(I208*H208,2)</f>
        <v>0</v>
      </c>
      <c r="K208" s="180"/>
      <c r="L208" s="39"/>
      <c r="M208" s="181" t="s">
        <v>1</v>
      </c>
      <c r="N208" s="182" t="s">
        <v>38</v>
      </c>
      <c r="O208" s="77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5" t="s">
        <v>233</v>
      </c>
      <c r="AT208" s="185" t="s">
        <v>191</v>
      </c>
      <c r="AU208" s="185" t="s">
        <v>82</v>
      </c>
      <c r="AY208" s="19" t="s">
        <v>189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9" t="s">
        <v>80</v>
      </c>
      <c r="BK208" s="186">
        <f>ROUND(I208*H208,2)</f>
        <v>0</v>
      </c>
      <c r="BL208" s="19" t="s">
        <v>233</v>
      </c>
      <c r="BM208" s="185" t="s">
        <v>398</v>
      </c>
    </row>
    <row r="209" s="2" customFormat="1" ht="24.15" customHeight="1">
      <c r="A209" s="38"/>
      <c r="B209" s="172"/>
      <c r="C209" s="173" t="s">
        <v>300</v>
      </c>
      <c r="D209" s="173" t="s">
        <v>191</v>
      </c>
      <c r="E209" s="174" t="s">
        <v>2591</v>
      </c>
      <c r="F209" s="175" t="s">
        <v>2592</v>
      </c>
      <c r="G209" s="176" t="s">
        <v>553</v>
      </c>
      <c r="H209" s="177">
        <v>8</v>
      </c>
      <c r="I209" s="178"/>
      <c r="J209" s="179">
        <f>ROUND(I209*H209,2)</f>
        <v>0</v>
      </c>
      <c r="K209" s="180"/>
      <c r="L209" s="39"/>
      <c r="M209" s="181" t="s">
        <v>1</v>
      </c>
      <c r="N209" s="182" t="s">
        <v>38</v>
      </c>
      <c r="O209" s="77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5" t="s">
        <v>233</v>
      </c>
      <c r="AT209" s="185" t="s">
        <v>191</v>
      </c>
      <c r="AU209" s="185" t="s">
        <v>82</v>
      </c>
      <c r="AY209" s="19" t="s">
        <v>189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9" t="s">
        <v>80</v>
      </c>
      <c r="BK209" s="186">
        <f>ROUND(I209*H209,2)</f>
        <v>0</v>
      </c>
      <c r="BL209" s="19" t="s">
        <v>233</v>
      </c>
      <c r="BM209" s="185" t="s">
        <v>399</v>
      </c>
    </row>
    <row r="210" s="2" customFormat="1" ht="21.75" customHeight="1">
      <c r="A210" s="38"/>
      <c r="B210" s="172"/>
      <c r="C210" s="173" t="s">
        <v>402</v>
      </c>
      <c r="D210" s="173" t="s">
        <v>191</v>
      </c>
      <c r="E210" s="174" t="s">
        <v>2593</v>
      </c>
      <c r="F210" s="175" t="s">
        <v>2594</v>
      </c>
      <c r="G210" s="176" t="s">
        <v>553</v>
      </c>
      <c r="H210" s="177">
        <v>1528</v>
      </c>
      <c r="I210" s="178"/>
      <c r="J210" s="179">
        <f>ROUND(I210*H210,2)</f>
        <v>0</v>
      </c>
      <c r="K210" s="180"/>
      <c r="L210" s="39"/>
      <c r="M210" s="181" t="s">
        <v>1</v>
      </c>
      <c r="N210" s="182" t="s">
        <v>38</v>
      </c>
      <c r="O210" s="77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5" t="s">
        <v>233</v>
      </c>
      <c r="AT210" s="185" t="s">
        <v>191</v>
      </c>
      <c r="AU210" s="185" t="s">
        <v>82</v>
      </c>
      <c r="AY210" s="19" t="s">
        <v>189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9" t="s">
        <v>80</v>
      </c>
      <c r="BK210" s="186">
        <f>ROUND(I210*H210,2)</f>
        <v>0</v>
      </c>
      <c r="BL210" s="19" t="s">
        <v>233</v>
      </c>
      <c r="BM210" s="185" t="s">
        <v>403</v>
      </c>
    </row>
    <row r="211" s="2" customFormat="1" ht="21.75" customHeight="1">
      <c r="A211" s="38"/>
      <c r="B211" s="172"/>
      <c r="C211" s="173" t="s">
        <v>303</v>
      </c>
      <c r="D211" s="173" t="s">
        <v>191</v>
      </c>
      <c r="E211" s="174" t="s">
        <v>2595</v>
      </c>
      <c r="F211" s="175" t="s">
        <v>2596</v>
      </c>
      <c r="G211" s="176" t="s">
        <v>553</v>
      </c>
      <c r="H211" s="177">
        <v>80</v>
      </c>
      <c r="I211" s="178"/>
      <c r="J211" s="179">
        <f>ROUND(I211*H211,2)</f>
        <v>0</v>
      </c>
      <c r="K211" s="180"/>
      <c r="L211" s="39"/>
      <c r="M211" s="181" t="s">
        <v>1</v>
      </c>
      <c r="N211" s="182" t="s">
        <v>38</v>
      </c>
      <c r="O211" s="77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5" t="s">
        <v>233</v>
      </c>
      <c r="AT211" s="185" t="s">
        <v>191</v>
      </c>
      <c r="AU211" s="185" t="s">
        <v>82</v>
      </c>
      <c r="AY211" s="19" t="s">
        <v>189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9" t="s">
        <v>80</v>
      </c>
      <c r="BK211" s="186">
        <f>ROUND(I211*H211,2)</f>
        <v>0</v>
      </c>
      <c r="BL211" s="19" t="s">
        <v>233</v>
      </c>
      <c r="BM211" s="185" t="s">
        <v>406</v>
      </c>
    </row>
    <row r="212" s="2" customFormat="1" ht="24.15" customHeight="1">
      <c r="A212" s="38"/>
      <c r="B212" s="172"/>
      <c r="C212" s="173" t="s">
        <v>408</v>
      </c>
      <c r="D212" s="173" t="s">
        <v>191</v>
      </c>
      <c r="E212" s="174" t="s">
        <v>2597</v>
      </c>
      <c r="F212" s="175" t="s">
        <v>2598</v>
      </c>
      <c r="G212" s="176" t="s">
        <v>553</v>
      </c>
      <c r="H212" s="177">
        <v>70</v>
      </c>
      <c r="I212" s="178"/>
      <c r="J212" s="179">
        <f>ROUND(I212*H212,2)</f>
        <v>0</v>
      </c>
      <c r="K212" s="180"/>
      <c r="L212" s="39"/>
      <c r="M212" s="181" t="s">
        <v>1</v>
      </c>
      <c r="N212" s="182" t="s">
        <v>38</v>
      </c>
      <c r="O212" s="77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5" t="s">
        <v>233</v>
      </c>
      <c r="AT212" s="185" t="s">
        <v>191</v>
      </c>
      <c r="AU212" s="185" t="s">
        <v>82</v>
      </c>
      <c r="AY212" s="19" t="s">
        <v>189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9" t="s">
        <v>80</v>
      </c>
      <c r="BK212" s="186">
        <f>ROUND(I212*H212,2)</f>
        <v>0</v>
      </c>
      <c r="BL212" s="19" t="s">
        <v>233</v>
      </c>
      <c r="BM212" s="185" t="s">
        <v>411</v>
      </c>
    </row>
    <row r="213" s="2" customFormat="1" ht="24.15" customHeight="1">
      <c r="A213" s="38"/>
      <c r="B213" s="172"/>
      <c r="C213" s="173" t="s">
        <v>308</v>
      </c>
      <c r="D213" s="173" t="s">
        <v>191</v>
      </c>
      <c r="E213" s="174" t="s">
        <v>2599</v>
      </c>
      <c r="F213" s="175" t="s">
        <v>2600</v>
      </c>
      <c r="G213" s="176" t="s">
        <v>553</v>
      </c>
      <c r="H213" s="177">
        <v>81</v>
      </c>
      <c r="I213" s="178"/>
      <c r="J213" s="179">
        <f>ROUND(I213*H213,2)</f>
        <v>0</v>
      </c>
      <c r="K213" s="180"/>
      <c r="L213" s="39"/>
      <c r="M213" s="181" t="s">
        <v>1</v>
      </c>
      <c r="N213" s="182" t="s">
        <v>38</v>
      </c>
      <c r="O213" s="77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5" t="s">
        <v>233</v>
      </c>
      <c r="AT213" s="185" t="s">
        <v>191</v>
      </c>
      <c r="AU213" s="185" t="s">
        <v>82</v>
      </c>
      <c r="AY213" s="19" t="s">
        <v>189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9" t="s">
        <v>80</v>
      </c>
      <c r="BK213" s="186">
        <f>ROUND(I213*H213,2)</f>
        <v>0</v>
      </c>
      <c r="BL213" s="19" t="s">
        <v>233</v>
      </c>
      <c r="BM213" s="185" t="s">
        <v>415</v>
      </c>
    </row>
    <row r="214" s="14" customFormat="1">
      <c r="A214" s="14"/>
      <c r="B214" s="195"/>
      <c r="C214" s="14"/>
      <c r="D214" s="188" t="s">
        <v>195</v>
      </c>
      <c r="E214" s="196" t="s">
        <v>1</v>
      </c>
      <c r="F214" s="197" t="s">
        <v>2601</v>
      </c>
      <c r="G214" s="14"/>
      <c r="H214" s="198">
        <v>55</v>
      </c>
      <c r="I214" s="199"/>
      <c r="J214" s="14"/>
      <c r="K214" s="14"/>
      <c r="L214" s="195"/>
      <c r="M214" s="200"/>
      <c r="N214" s="201"/>
      <c r="O214" s="201"/>
      <c r="P214" s="201"/>
      <c r="Q214" s="201"/>
      <c r="R214" s="201"/>
      <c r="S214" s="201"/>
      <c r="T214" s="20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6" t="s">
        <v>195</v>
      </c>
      <c r="AU214" s="196" t="s">
        <v>82</v>
      </c>
      <c r="AV214" s="14" t="s">
        <v>82</v>
      </c>
      <c r="AW214" s="14" t="s">
        <v>30</v>
      </c>
      <c r="AX214" s="14" t="s">
        <v>73</v>
      </c>
      <c r="AY214" s="196" t="s">
        <v>189</v>
      </c>
    </row>
    <row r="215" s="13" customFormat="1">
      <c r="A215" s="13"/>
      <c r="B215" s="187"/>
      <c r="C215" s="13"/>
      <c r="D215" s="188" t="s">
        <v>195</v>
      </c>
      <c r="E215" s="189" t="s">
        <v>1</v>
      </c>
      <c r="F215" s="190" t="s">
        <v>2602</v>
      </c>
      <c r="G215" s="13"/>
      <c r="H215" s="189" t="s">
        <v>1</v>
      </c>
      <c r="I215" s="191"/>
      <c r="J215" s="13"/>
      <c r="K215" s="13"/>
      <c r="L215" s="187"/>
      <c r="M215" s="192"/>
      <c r="N215" s="193"/>
      <c r="O215" s="193"/>
      <c r="P215" s="193"/>
      <c r="Q215" s="193"/>
      <c r="R215" s="193"/>
      <c r="S215" s="193"/>
      <c r="T215" s="19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9" t="s">
        <v>195</v>
      </c>
      <c r="AU215" s="189" t="s">
        <v>82</v>
      </c>
      <c r="AV215" s="13" t="s">
        <v>80</v>
      </c>
      <c r="AW215" s="13" t="s">
        <v>30</v>
      </c>
      <c r="AX215" s="13" t="s">
        <v>73</v>
      </c>
      <c r="AY215" s="189" t="s">
        <v>189</v>
      </c>
    </row>
    <row r="216" s="14" customFormat="1">
      <c r="A216" s="14"/>
      <c r="B216" s="195"/>
      <c r="C216" s="14"/>
      <c r="D216" s="188" t="s">
        <v>195</v>
      </c>
      <c r="E216" s="196" t="s">
        <v>1</v>
      </c>
      <c r="F216" s="197" t="s">
        <v>265</v>
      </c>
      <c r="G216" s="14"/>
      <c r="H216" s="198">
        <v>26</v>
      </c>
      <c r="I216" s="199"/>
      <c r="J216" s="14"/>
      <c r="K216" s="14"/>
      <c r="L216" s="195"/>
      <c r="M216" s="200"/>
      <c r="N216" s="201"/>
      <c r="O216" s="201"/>
      <c r="P216" s="201"/>
      <c r="Q216" s="201"/>
      <c r="R216" s="201"/>
      <c r="S216" s="201"/>
      <c r="T216" s="20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6" t="s">
        <v>195</v>
      </c>
      <c r="AU216" s="196" t="s">
        <v>82</v>
      </c>
      <c r="AV216" s="14" t="s">
        <v>82</v>
      </c>
      <c r="AW216" s="14" t="s">
        <v>30</v>
      </c>
      <c r="AX216" s="14" t="s">
        <v>73</v>
      </c>
      <c r="AY216" s="196" t="s">
        <v>189</v>
      </c>
    </row>
    <row r="217" s="15" customFormat="1">
      <c r="A217" s="15"/>
      <c r="B217" s="203"/>
      <c r="C217" s="15"/>
      <c r="D217" s="188" t="s">
        <v>195</v>
      </c>
      <c r="E217" s="204" t="s">
        <v>1</v>
      </c>
      <c r="F217" s="205" t="s">
        <v>200</v>
      </c>
      <c r="G217" s="15"/>
      <c r="H217" s="206">
        <v>81</v>
      </c>
      <c r="I217" s="207"/>
      <c r="J217" s="15"/>
      <c r="K217" s="15"/>
      <c r="L217" s="203"/>
      <c r="M217" s="208"/>
      <c r="N217" s="209"/>
      <c r="O217" s="209"/>
      <c r="P217" s="209"/>
      <c r="Q217" s="209"/>
      <c r="R217" s="209"/>
      <c r="S217" s="209"/>
      <c r="T217" s="21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04" t="s">
        <v>195</v>
      </c>
      <c r="AU217" s="204" t="s">
        <v>82</v>
      </c>
      <c r="AV217" s="15" t="s">
        <v>104</v>
      </c>
      <c r="AW217" s="15" t="s">
        <v>30</v>
      </c>
      <c r="AX217" s="15" t="s">
        <v>80</v>
      </c>
      <c r="AY217" s="204" t="s">
        <v>189</v>
      </c>
    </row>
    <row r="218" s="2" customFormat="1" ht="24.15" customHeight="1">
      <c r="A218" s="38"/>
      <c r="B218" s="172"/>
      <c r="C218" s="173" t="s">
        <v>418</v>
      </c>
      <c r="D218" s="173" t="s">
        <v>191</v>
      </c>
      <c r="E218" s="174" t="s">
        <v>2603</v>
      </c>
      <c r="F218" s="175" t="s">
        <v>2604</v>
      </c>
      <c r="G218" s="176" t="s">
        <v>553</v>
      </c>
      <c r="H218" s="177">
        <v>16</v>
      </c>
      <c r="I218" s="178"/>
      <c r="J218" s="179">
        <f>ROUND(I218*H218,2)</f>
        <v>0</v>
      </c>
      <c r="K218" s="180"/>
      <c r="L218" s="39"/>
      <c r="M218" s="181" t="s">
        <v>1</v>
      </c>
      <c r="N218" s="182" t="s">
        <v>38</v>
      </c>
      <c r="O218" s="77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5" t="s">
        <v>233</v>
      </c>
      <c r="AT218" s="185" t="s">
        <v>191</v>
      </c>
      <c r="AU218" s="185" t="s">
        <v>82</v>
      </c>
      <c r="AY218" s="19" t="s">
        <v>189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9" t="s">
        <v>80</v>
      </c>
      <c r="BK218" s="186">
        <f>ROUND(I218*H218,2)</f>
        <v>0</v>
      </c>
      <c r="BL218" s="19" t="s">
        <v>233</v>
      </c>
      <c r="BM218" s="185" t="s">
        <v>421</v>
      </c>
    </row>
    <row r="219" s="14" customFormat="1">
      <c r="A219" s="14"/>
      <c r="B219" s="195"/>
      <c r="C219" s="14"/>
      <c r="D219" s="188" t="s">
        <v>195</v>
      </c>
      <c r="E219" s="196" t="s">
        <v>1</v>
      </c>
      <c r="F219" s="197" t="s">
        <v>233</v>
      </c>
      <c r="G219" s="14"/>
      <c r="H219" s="198">
        <v>16</v>
      </c>
      <c r="I219" s="199"/>
      <c r="J219" s="14"/>
      <c r="K219" s="14"/>
      <c r="L219" s="195"/>
      <c r="M219" s="200"/>
      <c r="N219" s="201"/>
      <c r="O219" s="201"/>
      <c r="P219" s="201"/>
      <c r="Q219" s="201"/>
      <c r="R219" s="201"/>
      <c r="S219" s="201"/>
      <c r="T219" s="20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6" t="s">
        <v>195</v>
      </c>
      <c r="AU219" s="196" t="s">
        <v>82</v>
      </c>
      <c r="AV219" s="14" t="s">
        <v>82</v>
      </c>
      <c r="AW219" s="14" t="s">
        <v>30</v>
      </c>
      <c r="AX219" s="14" t="s">
        <v>73</v>
      </c>
      <c r="AY219" s="196" t="s">
        <v>189</v>
      </c>
    </row>
    <row r="220" s="15" customFormat="1">
      <c r="A220" s="15"/>
      <c r="B220" s="203"/>
      <c r="C220" s="15"/>
      <c r="D220" s="188" t="s">
        <v>195</v>
      </c>
      <c r="E220" s="204" t="s">
        <v>1</v>
      </c>
      <c r="F220" s="205" t="s">
        <v>200</v>
      </c>
      <c r="G220" s="15"/>
      <c r="H220" s="206">
        <v>16</v>
      </c>
      <c r="I220" s="207"/>
      <c r="J220" s="15"/>
      <c r="K220" s="15"/>
      <c r="L220" s="203"/>
      <c r="M220" s="208"/>
      <c r="N220" s="209"/>
      <c r="O220" s="209"/>
      <c r="P220" s="209"/>
      <c r="Q220" s="209"/>
      <c r="R220" s="209"/>
      <c r="S220" s="209"/>
      <c r="T220" s="21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4" t="s">
        <v>195</v>
      </c>
      <c r="AU220" s="204" t="s">
        <v>82</v>
      </c>
      <c r="AV220" s="15" t="s">
        <v>104</v>
      </c>
      <c r="AW220" s="15" t="s">
        <v>30</v>
      </c>
      <c r="AX220" s="15" t="s">
        <v>80</v>
      </c>
      <c r="AY220" s="204" t="s">
        <v>189</v>
      </c>
    </row>
    <row r="221" s="2" customFormat="1" ht="21.75" customHeight="1">
      <c r="A221" s="38"/>
      <c r="B221" s="172"/>
      <c r="C221" s="173" t="s">
        <v>313</v>
      </c>
      <c r="D221" s="173" t="s">
        <v>191</v>
      </c>
      <c r="E221" s="174" t="s">
        <v>2605</v>
      </c>
      <c r="F221" s="175" t="s">
        <v>2606</v>
      </c>
      <c r="G221" s="176" t="s">
        <v>553</v>
      </c>
      <c r="H221" s="177">
        <v>8</v>
      </c>
      <c r="I221" s="178"/>
      <c r="J221" s="179">
        <f>ROUND(I221*H221,2)</f>
        <v>0</v>
      </c>
      <c r="K221" s="180"/>
      <c r="L221" s="39"/>
      <c r="M221" s="181" t="s">
        <v>1</v>
      </c>
      <c r="N221" s="182" t="s">
        <v>38</v>
      </c>
      <c r="O221" s="77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5" t="s">
        <v>233</v>
      </c>
      <c r="AT221" s="185" t="s">
        <v>191</v>
      </c>
      <c r="AU221" s="185" t="s">
        <v>82</v>
      </c>
      <c r="AY221" s="19" t="s">
        <v>189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9" t="s">
        <v>80</v>
      </c>
      <c r="BK221" s="186">
        <f>ROUND(I221*H221,2)</f>
        <v>0</v>
      </c>
      <c r="BL221" s="19" t="s">
        <v>233</v>
      </c>
      <c r="BM221" s="185" t="s">
        <v>426</v>
      </c>
    </row>
    <row r="222" s="14" customFormat="1">
      <c r="A222" s="14"/>
      <c r="B222" s="195"/>
      <c r="C222" s="14"/>
      <c r="D222" s="188" t="s">
        <v>195</v>
      </c>
      <c r="E222" s="196" t="s">
        <v>1</v>
      </c>
      <c r="F222" s="197" t="s">
        <v>2607</v>
      </c>
      <c r="G222" s="14"/>
      <c r="H222" s="198">
        <v>8</v>
      </c>
      <c r="I222" s="199"/>
      <c r="J222" s="14"/>
      <c r="K222" s="14"/>
      <c r="L222" s="195"/>
      <c r="M222" s="200"/>
      <c r="N222" s="201"/>
      <c r="O222" s="201"/>
      <c r="P222" s="201"/>
      <c r="Q222" s="201"/>
      <c r="R222" s="201"/>
      <c r="S222" s="201"/>
      <c r="T222" s="20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6" t="s">
        <v>195</v>
      </c>
      <c r="AU222" s="196" t="s">
        <v>82</v>
      </c>
      <c r="AV222" s="14" t="s">
        <v>82</v>
      </c>
      <c r="AW222" s="14" t="s">
        <v>30</v>
      </c>
      <c r="AX222" s="14" t="s">
        <v>73</v>
      </c>
      <c r="AY222" s="196" t="s">
        <v>189</v>
      </c>
    </row>
    <row r="223" s="15" customFormat="1">
      <c r="A223" s="15"/>
      <c r="B223" s="203"/>
      <c r="C223" s="15"/>
      <c r="D223" s="188" t="s">
        <v>195</v>
      </c>
      <c r="E223" s="204" t="s">
        <v>1</v>
      </c>
      <c r="F223" s="205" t="s">
        <v>200</v>
      </c>
      <c r="G223" s="15"/>
      <c r="H223" s="206">
        <v>8</v>
      </c>
      <c r="I223" s="207"/>
      <c r="J223" s="15"/>
      <c r="K223" s="15"/>
      <c r="L223" s="203"/>
      <c r="M223" s="208"/>
      <c r="N223" s="209"/>
      <c r="O223" s="209"/>
      <c r="P223" s="209"/>
      <c r="Q223" s="209"/>
      <c r="R223" s="209"/>
      <c r="S223" s="209"/>
      <c r="T223" s="21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04" t="s">
        <v>195</v>
      </c>
      <c r="AU223" s="204" t="s">
        <v>82</v>
      </c>
      <c r="AV223" s="15" t="s">
        <v>104</v>
      </c>
      <c r="AW223" s="15" t="s">
        <v>30</v>
      </c>
      <c r="AX223" s="15" t="s">
        <v>80</v>
      </c>
      <c r="AY223" s="204" t="s">
        <v>189</v>
      </c>
    </row>
    <row r="224" s="2" customFormat="1" ht="24.15" customHeight="1">
      <c r="A224" s="38"/>
      <c r="B224" s="172"/>
      <c r="C224" s="173" t="s">
        <v>428</v>
      </c>
      <c r="D224" s="173" t="s">
        <v>191</v>
      </c>
      <c r="E224" s="174" t="s">
        <v>2608</v>
      </c>
      <c r="F224" s="175" t="s">
        <v>2609</v>
      </c>
      <c r="G224" s="176" t="s">
        <v>553</v>
      </c>
      <c r="H224" s="177">
        <v>16</v>
      </c>
      <c r="I224" s="178"/>
      <c r="J224" s="179">
        <f>ROUND(I224*H224,2)</f>
        <v>0</v>
      </c>
      <c r="K224" s="180"/>
      <c r="L224" s="39"/>
      <c r="M224" s="181" t="s">
        <v>1</v>
      </c>
      <c r="N224" s="182" t="s">
        <v>38</v>
      </c>
      <c r="O224" s="77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5" t="s">
        <v>233</v>
      </c>
      <c r="AT224" s="185" t="s">
        <v>191</v>
      </c>
      <c r="AU224" s="185" t="s">
        <v>82</v>
      </c>
      <c r="AY224" s="19" t="s">
        <v>189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9" t="s">
        <v>80</v>
      </c>
      <c r="BK224" s="186">
        <f>ROUND(I224*H224,2)</f>
        <v>0</v>
      </c>
      <c r="BL224" s="19" t="s">
        <v>233</v>
      </c>
      <c r="BM224" s="185" t="s">
        <v>431</v>
      </c>
    </row>
    <row r="225" s="2" customFormat="1" ht="24.15" customHeight="1">
      <c r="A225" s="38"/>
      <c r="B225" s="172"/>
      <c r="C225" s="219" t="s">
        <v>316</v>
      </c>
      <c r="D225" s="219" t="s">
        <v>874</v>
      </c>
      <c r="E225" s="220" t="s">
        <v>2610</v>
      </c>
      <c r="F225" s="221" t="s">
        <v>2611</v>
      </c>
      <c r="G225" s="222" t="s">
        <v>553</v>
      </c>
      <c r="H225" s="223">
        <v>16</v>
      </c>
      <c r="I225" s="224"/>
      <c r="J225" s="225">
        <f>ROUND(I225*H225,2)</f>
        <v>0</v>
      </c>
      <c r="K225" s="226"/>
      <c r="L225" s="227"/>
      <c r="M225" s="228" t="s">
        <v>1</v>
      </c>
      <c r="N225" s="229" t="s">
        <v>38</v>
      </c>
      <c r="O225" s="77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85" t="s">
        <v>281</v>
      </c>
      <c r="AT225" s="185" t="s">
        <v>874</v>
      </c>
      <c r="AU225" s="185" t="s">
        <v>82</v>
      </c>
      <c r="AY225" s="19" t="s">
        <v>189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9" t="s">
        <v>80</v>
      </c>
      <c r="BK225" s="186">
        <f>ROUND(I225*H225,2)</f>
        <v>0</v>
      </c>
      <c r="BL225" s="19" t="s">
        <v>233</v>
      </c>
      <c r="BM225" s="185" t="s">
        <v>434</v>
      </c>
    </row>
    <row r="226" s="2" customFormat="1" ht="24.15" customHeight="1">
      <c r="A226" s="38"/>
      <c r="B226" s="172"/>
      <c r="C226" s="219" t="s">
        <v>437</v>
      </c>
      <c r="D226" s="219" t="s">
        <v>874</v>
      </c>
      <c r="E226" s="220" t="s">
        <v>2612</v>
      </c>
      <c r="F226" s="221" t="s">
        <v>2613</v>
      </c>
      <c r="G226" s="222" t="s">
        <v>553</v>
      </c>
      <c r="H226" s="223">
        <v>26</v>
      </c>
      <c r="I226" s="224"/>
      <c r="J226" s="225">
        <f>ROUND(I226*H226,2)</f>
        <v>0</v>
      </c>
      <c r="K226" s="226"/>
      <c r="L226" s="227"/>
      <c r="M226" s="228" t="s">
        <v>1</v>
      </c>
      <c r="N226" s="229" t="s">
        <v>38</v>
      </c>
      <c r="O226" s="77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85" t="s">
        <v>281</v>
      </c>
      <c r="AT226" s="185" t="s">
        <v>874</v>
      </c>
      <c r="AU226" s="185" t="s">
        <v>82</v>
      </c>
      <c r="AY226" s="19" t="s">
        <v>189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9" t="s">
        <v>80</v>
      </c>
      <c r="BK226" s="186">
        <f>ROUND(I226*H226,2)</f>
        <v>0</v>
      </c>
      <c r="BL226" s="19" t="s">
        <v>233</v>
      </c>
      <c r="BM226" s="185" t="s">
        <v>440</v>
      </c>
    </row>
    <row r="227" s="2" customFormat="1" ht="24.15" customHeight="1">
      <c r="A227" s="38"/>
      <c r="B227" s="172"/>
      <c r="C227" s="219" t="s">
        <v>321</v>
      </c>
      <c r="D227" s="219" t="s">
        <v>874</v>
      </c>
      <c r="E227" s="220" t="s">
        <v>2614</v>
      </c>
      <c r="F227" s="221" t="s">
        <v>2615</v>
      </c>
      <c r="G227" s="222" t="s">
        <v>553</v>
      </c>
      <c r="H227" s="223">
        <v>28</v>
      </c>
      <c r="I227" s="224"/>
      <c r="J227" s="225">
        <f>ROUND(I227*H227,2)</f>
        <v>0</v>
      </c>
      <c r="K227" s="226"/>
      <c r="L227" s="227"/>
      <c r="M227" s="228" t="s">
        <v>1</v>
      </c>
      <c r="N227" s="229" t="s">
        <v>38</v>
      </c>
      <c r="O227" s="77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5" t="s">
        <v>281</v>
      </c>
      <c r="AT227" s="185" t="s">
        <v>874</v>
      </c>
      <c r="AU227" s="185" t="s">
        <v>82</v>
      </c>
      <c r="AY227" s="19" t="s">
        <v>189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9" t="s">
        <v>80</v>
      </c>
      <c r="BK227" s="186">
        <f>ROUND(I227*H227,2)</f>
        <v>0</v>
      </c>
      <c r="BL227" s="19" t="s">
        <v>233</v>
      </c>
      <c r="BM227" s="185" t="s">
        <v>444</v>
      </c>
    </row>
    <row r="228" s="2" customFormat="1" ht="24.15" customHeight="1">
      <c r="A228" s="38"/>
      <c r="B228" s="172"/>
      <c r="C228" s="219" t="s">
        <v>470</v>
      </c>
      <c r="D228" s="219" t="s">
        <v>874</v>
      </c>
      <c r="E228" s="220" t="s">
        <v>2616</v>
      </c>
      <c r="F228" s="221" t="s">
        <v>2617</v>
      </c>
      <c r="G228" s="222" t="s">
        <v>553</v>
      </c>
      <c r="H228" s="223">
        <v>52</v>
      </c>
      <c r="I228" s="224"/>
      <c r="J228" s="225">
        <f>ROUND(I228*H228,2)</f>
        <v>0</v>
      </c>
      <c r="K228" s="226"/>
      <c r="L228" s="227"/>
      <c r="M228" s="228" t="s">
        <v>1</v>
      </c>
      <c r="N228" s="229" t="s">
        <v>38</v>
      </c>
      <c r="O228" s="77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5" t="s">
        <v>281</v>
      </c>
      <c r="AT228" s="185" t="s">
        <v>874</v>
      </c>
      <c r="AU228" s="185" t="s">
        <v>82</v>
      </c>
      <c r="AY228" s="19" t="s">
        <v>189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9" t="s">
        <v>80</v>
      </c>
      <c r="BK228" s="186">
        <f>ROUND(I228*H228,2)</f>
        <v>0</v>
      </c>
      <c r="BL228" s="19" t="s">
        <v>233</v>
      </c>
      <c r="BM228" s="185" t="s">
        <v>471</v>
      </c>
    </row>
    <row r="229" s="2" customFormat="1" ht="24.15" customHeight="1">
      <c r="A229" s="38"/>
      <c r="B229" s="172"/>
      <c r="C229" s="219" t="s">
        <v>326</v>
      </c>
      <c r="D229" s="219" t="s">
        <v>874</v>
      </c>
      <c r="E229" s="220" t="s">
        <v>2618</v>
      </c>
      <c r="F229" s="221" t="s">
        <v>2619</v>
      </c>
      <c r="G229" s="222" t="s">
        <v>553</v>
      </c>
      <c r="H229" s="223">
        <v>8</v>
      </c>
      <c r="I229" s="224"/>
      <c r="J229" s="225">
        <f>ROUND(I229*H229,2)</f>
        <v>0</v>
      </c>
      <c r="K229" s="226"/>
      <c r="L229" s="227"/>
      <c r="M229" s="228" t="s">
        <v>1</v>
      </c>
      <c r="N229" s="229" t="s">
        <v>38</v>
      </c>
      <c r="O229" s="77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5" t="s">
        <v>281</v>
      </c>
      <c r="AT229" s="185" t="s">
        <v>874</v>
      </c>
      <c r="AU229" s="185" t="s">
        <v>82</v>
      </c>
      <c r="AY229" s="19" t="s">
        <v>189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9" t="s">
        <v>80</v>
      </c>
      <c r="BK229" s="186">
        <f>ROUND(I229*H229,2)</f>
        <v>0</v>
      </c>
      <c r="BL229" s="19" t="s">
        <v>233</v>
      </c>
      <c r="BM229" s="185" t="s">
        <v>480</v>
      </c>
    </row>
    <row r="230" s="2" customFormat="1" ht="33" customHeight="1">
      <c r="A230" s="38"/>
      <c r="B230" s="172"/>
      <c r="C230" s="173" t="s">
        <v>489</v>
      </c>
      <c r="D230" s="173" t="s">
        <v>191</v>
      </c>
      <c r="E230" s="174" t="s">
        <v>2620</v>
      </c>
      <c r="F230" s="175" t="s">
        <v>2621</v>
      </c>
      <c r="G230" s="176" t="s">
        <v>553</v>
      </c>
      <c r="H230" s="177">
        <v>28</v>
      </c>
      <c r="I230" s="178"/>
      <c r="J230" s="179">
        <f>ROUND(I230*H230,2)</f>
        <v>0</v>
      </c>
      <c r="K230" s="180"/>
      <c r="L230" s="39"/>
      <c r="M230" s="181" t="s">
        <v>1</v>
      </c>
      <c r="N230" s="182" t="s">
        <v>38</v>
      </c>
      <c r="O230" s="77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5" t="s">
        <v>233</v>
      </c>
      <c r="AT230" s="185" t="s">
        <v>191</v>
      </c>
      <c r="AU230" s="185" t="s">
        <v>82</v>
      </c>
      <c r="AY230" s="19" t="s">
        <v>189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9" t="s">
        <v>80</v>
      </c>
      <c r="BK230" s="186">
        <f>ROUND(I230*H230,2)</f>
        <v>0</v>
      </c>
      <c r="BL230" s="19" t="s">
        <v>233</v>
      </c>
      <c r="BM230" s="185" t="s">
        <v>492</v>
      </c>
    </row>
    <row r="231" s="2" customFormat="1" ht="24.15" customHeight="1">
      <c r="A231" s="38"/>
      <c r="B231" s="172"/>
      <c r="C231" s="173" t="s">
        <v>336</v>
      </c>
      <c r="D231" s="173" t="s">
        <v>191</v>
      </c>
      <c r="E231" s="174" t="s">
        <v>2622</v>
      </c>
      <c r="F231" s="175" t="s">
        <v>2623</v>
      </c>
      <c r="G231" s="176" t="s">
        <v>553</v>
      </c>
      <c r="H231" s="177">
        <v>6</v>
      </c>
      <c r="I231" s="178"/>
      <c r="J231" s="179">
        <f>ROUND(I231*H231,2)</f>
        <v>0</v>
      </c>
      <c r="K231" s="180"/>
      <c r="L231" s="39"/>
      <c r="M231" s="181" t="s">
        <v>1</v>
      </c>
      <c r="N231" s="182" t="s">
        <v>38</v>
      </c>
      <c r="O231" s="77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5" t="s">
        <v>233</v>
      </c>
      <c r="AT231" s="185" t="s">
        <v>191</v>
      </c>
      <c r="AU231" s="185" t="s">
        <v>82</v>
      </c>
      <c r="AY231" s="19" t="s">
        <v>189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9" t="s">
        <v>80</v>
      </c>
      <c r="BK231" s="186">
        <f>ROUND(I231*H231,2)</f>
        <v>0</v>
      </c>
      <c r="BL231" s="19" t="s">
        <v>233</v>
      </c>
      <c r="BM231" s="185" t="s">
        <v>495</v>
      </c>
    </row>
    <row r="232" s="2" customFormat="1" ht="21.75" customHeight="1">
      <c r="A232" s="38"/>
      <c r="B232" s="172"/>
      <c r="C232" s="173" t="s">
        <v>496</v>
      </c>
      <c r="D232" s="173" t="s">
        <v>191</v>
      </c>
      <c r="E232" s="174" t="s">
        <v>2624</v>
      </c>
      <c r="F232" s="175" t="s">
        <v>2625</v>
      </c>
      <c r="G232" s="176" t="s">
        <v>553</v>
      </c>
      <c r="H232" s="177">
        <v>7</v>
      </c>
      <c r="I232" s="178"/>
      <c r="J232" s="179">
        <f>ROUND(I232*H232,2)</f>
        <v>0</v>
      </c>
      <c r="K232" s="180"/>
      <c r="L232" s="39"/>
      <c r="M232" s="181" t="s">
        <v>1</v>
      </c>
      <c r="N232" s="182" t="s">
        <v>38</v>
      </c>
      <c r="O232" s="77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5" t="s">
        <v>233</v>
      </c>
      <c r="AT232" s="185" t="s">
        <v>191</v>
      </c>
      <c r="AU232" s="185" t="s">
        <v>82</v>
      </c>
      <c r="AY232" s="19" t="s">
        <v>189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9" t="s">
        <v>80</v>
      </c>
      <c r="BK232" s="186">
        <f>ROUND(I232*H232,2)</f>
        <v>0</v>
      </c>
      <c r="BL232" s="19" t="s">
        <v>233</v>
      </c>
      <c r="BM232" s="185" t="s">
        <v>499</v>
      </c>
    </row>
    <row r="233" s="14" customFormat="1">
      <c r="A233" s="14"/>
      <c r="B233" s="195"/>
      <c r="C233" s="14"/>
      <c r="D233" s="188" t="s">
        <v>195</v>
      </c>
      <c r="E233" s="196" t="s">
        <v>1</v>
      </c>
      <c r="F233" s="197" t="s">
        <v>2626</v>
      </c>
      <c r="G233" s="14"/>
      <c r="H233" s="198">
        <v>7</v>
      </c>
      <c r="I233" s="199"/>
      <c r="J233" s="14"/>
      <c r="K233" s="14"/>
      <c r="L233" s="195"/>
      <c r="M233" s="200"/>
      <c r="N233" s="201"/>
      <c r="O233" s="201"/>
      <c r="P233" s="201"/>
      <c r="Q233" s="201"/>
      <c r="R233" s="201"/>
      <c r="S233" s="201"/>
      <c r="T233" s="20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6" t="s">
        <v>195</v>
      </c>
      <c r="AU233" s="196" t="s">
        <v>82</v>
      </c>
      <c r="AV233" s="14" t="s">
        <v>82</v>
      </c>
      <c r="AW233" s="14" t="s">
        <v>30</v>
      </c>
      <c r="AX233" s="14" t="s">
        <v>73</v>
      </c>
      <c r="AY233" s="196" t="s">
        <v>189</v>
      </c>
    </row>
    <row r="234" s="15" customFormat="1">
      <c r="A234" s="15"/>
      <c r="B234" s="203"/>
      <c r="C234" s="15"/>
      <c r="D234" s="188" t="s">
        <v>195</v>
      </c>
      <c r="E234" s="204" t="s">
        <v>1</v>
      </c>
      <c r="F234" s="205" t="s">
        <v>200</v>
      </c>
      <c r="G234" s="15"/>
      <c r="H234" s="206">
        <v>7</v>
      </c>
      <c r="I234" s="207"/>
      <c r="J234" s="15"/>
      <c r="K234" s="15"/>
      <c r="L234" s="203"/>
      <c r="M234" s="208"/>
      <c r="N234" s="209"/>
      <c r="O234" s="209"/>
      <c r="P234" s="209"/>
      <c r="Q234" s="209"/>
      <c r="R234" s="209"/>
      <c r="S234" s="209"/>
      <c r="T234" s="21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04" t="s">
        <v>195</v>
      </c>
      <c r="AU234" s="204" t="s">
        <v>82</v>
      </c>
      <c r="AV234" s="15" t="s">
        <v>104</v>
      </c>
      <c r="AW234" s="15" t="s">
        <v>30</v>
      </c>
      <c r="AX234" s="15" t="s">
        <v>80</v>
      </c>
      <c r="AY234" s="204" t="s">
        <v>189</v>
      </c>
    </row>
    <row r="235" s="2" customFormat="1" ht="24.15" customHeight="1">
      <c r="A235" s="38"/>
      <c r="B235" s="172"/>
      <c r="C235" s="173" t="s">
        <v>345</v>
      </c>
      <c r="D235" s="173" t="s">
        <v>191</v>
      </c>
      <c r="E235" s="174" t="s">
        <v>2627</v>
      </c>
      <c r="F235" s="175" t="s">
        <v>2628</v>
      </c>
      <c r="G235" s="176" t="s">
        <v>553</v>
      </c>
      <c r="H235" s="177">
        <v>1</v>
      </c>
      <c r="I235" s="178"/>
      <c r="J235" s="179">
        <f>ROUND(I235*H235,2)</f>
        <v>0</v>
      </c>
      <c r="K235" s="180"/>
      <c r="L235" s="39"/>
      <c r="M235" s="181" t="s">
        <v>1</v>
      </c>
      <c r="N235" s="182" t="s">
        <v>38</v>
      </c>
      <c r="O235" s="77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85" t="s">
        <v>233</v>
      </c>
      <c r="AT235" s="185" t="s">
        <v>191</v>
      </c>
      <c r="AU235" s="185" t="s">
        <v>82</v>
      </c>
      <c r="AY235" s="19" t="s">
        <v>189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9" t="s">
        <v>80</v>
      </c>
      <c r="BK235" s="186">
        <f>ROUND(I235*H235,2)</f>
        <v>0</v>
      </c>
      <c r="BL235" s="19" t="s">
        <v>233</v>
      </c>
      <c r="BM235" s="185" t="s">
        <v>502</v>
      </c>
    </row>
    <row r="236" s="2" customFormat="1" ht="24.15" customHeight="1">
      <c r="A236" s="38"/>
      <c r="B236" s="172"/>
      <c r="C236" s="173" t="s">
        <v>511</v>
      </c>
      <c r="D236" s="173" t="s">
        <v>191</v>
      </c>
      <c r="E236" s="174" t="s">
        <v>2629</v>
      </c>
      <c r="F236" s="175" t="s">
        <v>2630</v>
      </c>
      <c r="G236" s="176" t="s">
        <v>553</v>
      </c>
      <c r="H236" s="177">
        <v>313</v>
      </c>
      <c r="I236" s="178"/>
      <c r="J236" s="179">
        <f>ROUND(I236*H236,2)</f>
        <v>0</v>
      </c>
      <c r="K236" s="180"/>
      <c r="L236" s="39"/>
      <c r="M236" s="181" t="s">
        <v>1</v>
      </c>
      <c r="N236" s="182" t="s">
        <v>38</v>
      </c>
      <c r="O236" s="77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5" t="s">
        <v>233</v>
      </c>
      <c r="AT236" s="185" t="s">
        <v>191</v>
      </c>
      <c r="AU236" s="185" t="s">
        <v>82</v>
      </c>
      <c r="AY236" s="19" t="s">
        <v>189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9" t="s">
        <v>80</v>
      </c>
      <c r="BK236" s="186">
        <f>ROUND(I236*H236,2)</f>
        <v>0</v>
      </c>
      <c r="BL236" s="19" t="s">
        <v>233</v>
      </c>
      <c r="BM236" s="185" t="s">
        <v>514</v>
      </c>
    </row>
    <row r="237" s="14" customFormat="1">
      <c r="A237" s="14"/>
      <c r="B237" s="195"/>
      <c r="C237" s="14"/>
      <c r="D237" s="188" t="s">
        <v>195</v>
      </c>
      <c r="E237" s="196" t="s">
        <v>1</v>
      </c>
      <c r="F237" s="197" t="s">
        <v>1645</v>
      </c>
      <c r="G237" s="14"/>
      <c r="H237" s="198">
        <v>313</v>
      </c>
      <c r="I237" s="199"/>
      <c r="J237" s="14"/>
      <c r="K237" s="14"/>
      <c r="L237" s="195"/>
      <c r="M237" s="200"/>
      <c r="N237" s="201"/>
      <c r="O237" s="201"/>
      <c r="P237" s="201"/>
      <c r="Q237" s="201"/>
      <c r="R237" s="201"/>
      <c r="S237" s="201"/>
      <c r="T237" s="20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6" t="s">
        <v>195</v>
      </c>
      <c r="AU237" s="196" t="s">
        <v>82</v>
      </c>
      <c r="AV237" s="14" t="s">
        <v>82</v>
      </c>
      <c r="AW237" s="14" t="s">
        <v>30</v>
      </c>
      <c r="AX237" s="14" t="s">
        <v>73</v>
      </c>
      <c r="AY237" s="196" t="s">
        <v>189</v>
      </c>
    </row>
    <row r="238" s="15" customFormat="1">
      <c r="A238" s="15"/>
      <c r="B238" s="203"/>
      <c r="C238" s="15"/>
      <c r="D238" s="188" t="s">
        <v>195</v>
      </c>
      <c r="E238" s="204" t="s">
        <v>1</v>
      </c>
      <c r="F238" s="205" t="s">
        <v>200</v>
      </c>
      <c r="G238" s="15"/>
      <c r="H238" s="206">
        <v>313</v>
      </c>
      <c r="I238" s="207"/>
      <c r="J238" s="15"/>
      <c r="K238" s="15"/>
      <c r="L238" s="203"/>
      <c r="M238" s="208"/>
      <c r="N238" s="209"/>
      <c r="O238" s="209"/>
      <c r="P238" s="209"/>
      <c r="Q238" s="209"/>
      <c r="R238" s="209"/>
      <c r="S238" s="209"/>
      <c r="T238" s="21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04" t="s">
        <v>195</v>
      </c>
      <c r="AU238" s="204" t="s">
        <v>82</v>
      </c>
      <c r="AV238" s="15" t="s">
        <v>104</v>
      </c>
      <c r="AW238" s="15" t="s">
        <v>30</v>
      </c>
      <c r="AX238" s="15" t="s">
        <v>80</v>
      </c>
      <c r="AY238" s="204" t="s">
        <v>189</v>
      </c>
    </row>
    <row r="239" s="2" customFormat="1" ht="24.15" customHeight="1">
      <c r="A239" s="38"/>
      <c r="B239" s="172"/>
      <c r="C239" s="219" t="s">
        <v>350</v>
      </c>
      <c r="D239" s="219" t="s">
        <v>874</v>
      </c>
      <c r="E239" s="220" t="s">
        <v>2631</v>
      </c>
      <c r="F239" s="221" t="s">
        <v>2632</v>
      </c>
      <c r="G239" s="222" t="s">
        <v>553</v>
      </c>
      <c r="H239" s="223">
        <v>313</v>
      </c>
      <c r="I239" s="224"/>
      <c r="J239" s="225">
        <f>ROUND(I239*H239,2)</f>
        <v>0</v>
      </c>
      <c r="K239" s="226"/>
      <c r="L239" s="227"/>
      <c r="M239" s="228" t="s">
        <v>1</v>
      </c>
      <c r="N239" s="229" t="s">
        <v>38</v>
      </c>
      <c r="O239" s="77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5" t="s">
        <v>281</v>
      </c>
      <c r="AT239" s="185" t="s">
        <v>874</v>
      </c>
      <c r="AU239" s="185" t="s">
        <v>82</v>
      </c>
      <c r="AY239" s="19" t="s">
        <v>189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9" t="s">
        <v>80</v>
      </c>
      <c r="BK239" s="186">
        <f>ROUND(I239*H239,2)</f>
        <v>0</v>
      </c>
      <c r="BL239" s="19" t="s">
        <v>233</v>
      </c>
      <c r="BM239" s="185" t="s">
        <v>517</v>
      </c>
    </row>
    <row r="240" s="2" customFormat="1" ht="24.15" customHeight="1">
      <c r="A240" s="38"/>
      <c r="B240" s="172"/>
      <c r="C240" s="219" t="s">
        <v>518</v>
      </c>
      <c r="D240" s="219" t="s">
        <v>874</v>
      </c>
      <c r="E240" s="220" t="s">
        <v>2633</v>
      </c>
      <c r="F240" s="221" t="s">
        <v>2634</v>
      </c>
      <c r="G240" s="222" t="s">
        <v>553</v>
      </c>
      <c r="H240" s="223">
        <v>33</v>
      </c>
      <c r="I240" s="224"/>
      <c r="J240" s="225">
        <f>ROUND(I240*H240,2)</f>
        <v>0</v>
      </c>
      <c r="K240" s="226"/>
      <c r="L240" s="227"/>
      <c r="M240" s="228" t="s">
        <v>1</v>
      </c>
      <c r="N240" s="229" t="s">
        <v>38</v>
      </c>
      <c r="O240" s="77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5" t="s">
        <v>281</v>
      </c>
      <c r="AT240" s="185" t="s">
        <v>874</v>
      </c>
      <c r="AU240" s="185" t="s">
        <v>82</v>
      </c>
      <c r="AY240" s="19" t="s">
        <v>189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9" t="s">
        <v>80</v>
      </c>
      <c r="BK240" s="186">
        <f>ROUND(I240*H240,2)</f>
        <v>0</v>
      </c>
      <c r="BL240" s="19" t="s">
        <v>233</v>
      </c>
      <c r="BM240" s="185" t="s">
        <v>521</v>
      </c>
    </row>
    <row r="241" s="2" customFormat="1" ht="24.15" customHeight="1">
      <c r="A241" s="38"/>
      <c r="B241" s="172"/>
      <c r="C241" s="173" t="s">
        <v>354</v>
      </c>
      <c r="D241" s="173" t="s">
        <v>191</v>
      </c>
      <c r="E241" s="174" t="s">
        <v>2635</v>
      </c>
      <c r="F241" s="175" t="s">
        <v>2636</v>
      </c>
      <c r="G241" s="176" t="s">
        <v>553</v>
      </c>
      <c r="H241" s="177">
        <v>33</v>
      </c>
      <c r="I241" s="178"/>
      <c r="J241" s="179">
        <f>ROUND(I241*H241,2)</f>
        <v>0</v>
      </c>
      <c r="K241" s="180"/>
      <c r="L241" s="39"/>
      <c r="M241" s="181" t="s">
        <v>1</v>
      </c>
      <c r="N241" s="182" t="s">
        <v>38</v>
      </c>
      <c r="O241" s="77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5" t="s">
        <v>233</v>
      </c>
      <c r="AT241" s="185" t="s">
        <v>191</v>
      </c>
      <c r="AU241" s="185" t="s">
        <v>82</v>
      </c>
      <c r="AY241" s="19" t="s">
        <v>189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9" t="s">
        <v>80</v>
      </c>
      <c r="BK241" s="186">
        <f>ROUND(I241*H241,2)</f>
        <v>0</v>
      </c>
      <c r="BL241" s="19" t="s">
        <v>233</v>
      </c>
      <c r="BM241" s="185" t="s">
        <v>524</v>
      </c>
    </row>
    <row r="242" s="14" customFormat="1">
      <c r="A242" s="14"/>
      <c r="B242" s="195"/>
      <c r="C242" s="14"/>
      <c r="D242" s="188" t="s">
        <v>195</v>
      </c>
      <c r="E242" s="196" t="s">
        <v>1</v>
      </c>
      <c r="F242" s="197" t="s">
        <v>367</v>
      </c>
      <c r="G242" s="14"/>
      <c r="H242" s="198">
        <v>33</v>
      </c>
      <c r="I242" s="199"/>
      <c r="J242" s="14"/>
      <c r="K242" s="14"/>
      <c r="L242" s="195"/>
      <c r="M242" s="200"/>
      <c r="N242" s="201"/>
      <c r="O242" s="201"/>
      <c r="P242" s="201"/>
      <c r="Q242" s="201"/>
      <c r="R242" s="201"/>
      <c r="S242" s="201"/>
      <c r="T242" s="20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6" t="s">
        <v>195</v>
      </c>
      <c r="AU242" s="196" t="s">
        <v>82</v>
      </c>
      <c r="AV242" s="14" t="s">
        <v>82</v>
      </c>
      <c r="AW242" s="14" t="s">
        <v>30</v>
      </c>
      <c r="AX242" s="14" t="s">
        <v>73</v>
      </c>
      <c r="AY242" s="196" t="s">
        <v>189</v>
      </c>
    </row>
    <row r="243" s="15" customFormat="1">
      <c r="A243" s="15"/>
      <c r="B243" s="203"/>
      <c r="C243" s="15"/>
      <c r="D243" s="188" t="s">
        <v>195</v>
      </c>
      <c r="E243" s="204" t="s">
        <v>1</v>
      </c>
      <c r="F243" s="205" t="s">
        <v>200</v>
      </c>
      <c r="G243" s="15"/>
      <c r="H243" s="206">
        <v>33</v>
      </c>
      <c r="I243" s="207"/>
      <c r="J243" s="15"/>
      <c r="K243" s="15"/>
      <c r="L243" s="203"/>
      <c r="M243" s="208"/>
      <c r="N243" s="209"/>
      <c r="O243" s="209"/>
      <c r="P243" s="209"/>
      <c r="Q243" s="209"/>
      <c r="R243" s="209"/>
      <c r="S243" s="209"/>
      <c r="T243" s="21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04" t="s">
        <v>195</v>
      </c>
      <c r="AU243" s="204" t="s">
        <v>82</v>
      </c>
      <c r="AV243" s="15" t="s">
        <v>104</v>
      </c>
      <c r="AW243" s="15" t="s">
        <v>30</v>
      </c>
      <c r="AX243" s="15" t="s">
        <v>80</v>
      </c>
      <c r="AY243" s="204" t="s">
        <v>189</v>
      </c>
    </row>
    <row r="244" s="2" customFormat="1" ht="16.5" customHeight="1">
      <c r="A244" s="38"/>
      <c r="B244" s="172"/>
      <c r="C244" s="173" t="s">
        <v>525</v>
      </c>
      <c r="D244" s="173" t="s">
        <v>191</v>
      </c>
      <c r="E244" s="174" t="s">
        <v>2637</v>
      </c>
      <c r="F244" s="175" t="s">
        <v>2638</v>
      </c>
      <c r="G244" s="176" t="s">
        <v>553</v>
      </c>
      <c r="H244" s="177">
        <v>16</v>
      </c>
      <c r="I244" s="178"/>
      <c r="J244" s="179">
        <f>ROUND(I244*H244,2)</f>
        <v>0</v>
      </c>
      <c r="K244" s="180"/>
      <c r="L244" s="39"/>
      <c r="M244" s="181" t="s">
        <v>1</v>
      </c>
      <c r="N244" s="182" t="s">
        <v>38</v>
      </c>
      <c r="O244" s="77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5" t="s">
        <v>233</v>
      </c>
      <c r="AT244" s="185" t="s">
        <v>191</v>
      </c>
      <c r="AU244" s="185" t="s">
        <v>82</v>
      </c>
      <c r="AY244" s="19" t="s">
        <v>189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9" t="s">
        <v>80</v>
      </c>
      <c r="BK244" s="186">
        <f>ROUND(I244*H244,2)</f>
        <v>0</v>
      </c>
      <c r="BL244" s="19" t="s">
        <v>233</v>
      </c>
      <c r="BM244" s="185" t="s">
        <v>528</v>
      </c>
    </row>
    <row r="245" s="2" customFormat="1" ht="16.5" customHeight="1">
      <c r="A245" s="38"/>
      <c r="B245" s="172"/>
      <c r="C245" s="173" t="s">
        <v>358</v>
      </c>
      <c r="D245" s="173" t="s">
        <v>191</v>
      </c>
      <c r="E245" s="174" t="s">
        <v>2639</v>
      </c>
      <c r="F245" s="175" t="s">
        <v>2640</v>
      </c>
      <c r="G245" s="176" t="s">
        <v>553</v>
      </c>
      <c r="H245" s="177">
        <v>1</v>
      </c>
      <c r="I245" s="178"/>
      <c r="J245" s="179">
        <f>ROUND(I245*H245,2)</f>
        <v>0</v>
      </c>
      <c r="K245" s="180"/>
      <c r="L245" s="39"/>
      <c r="M245" s="181" t="s">
        <v>1</v>
      </c>
      <c r="N245" s="182" t="s">
        <v>38</v>
      </c>
      <c r="O245" s="77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5" t="s">
        <v>233</v>
      </c>
      <c r="AT245" s="185" t="s">
        <v>191</v>
      </c>
      <c r="AU245" s="185" t="s">
        <v>82</v>
      </c>
      <c r="AY245" s="19" t="s">
        <v>189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9" t="s">
        <v>80</v>
      </c>
      <c r="BK245" s="186">
        <f>ROUND(I245*H245,2)</f>
        <v>0</v>
      </c>
      <c r="BL245" s="19" t="s">
        <v>233</v>
      </c>
      <c r="BM245" s="185" t="s">
        <v>531</v>
      </c>
    </row>
    <row r="246" s="2" customFormat="1" ht="16.5" customHeight="1">
      <c r="A246" s="38"/>
      <c r="B246" s="172"/>
      <c r="C246" s="219" t="s">
        <v>532</v>
      </c>
      <c r="D246" s="219" t="s">
        <v>874</v>
      </c>
      <c r="E246" s="220" t="s">
        <v>2641</v>
      </c>
      <c r="F246" s="221" t="s">
        <v>2642</v>
      </c>
      <c r="G246" s="222" t="s">
        <v>553</v>
      </c>
      <c r="H246" s="223">
        <v>1</v>
      </c>
      <c r="I246" s="224"/>
      <c r="J246" s="225">
        <f>ROUND(I246*H246,2)</f>
        <v>0</v>
      </c>
      <c r="K246" s="226"/>
      <c r="L246" s="227"/>
      <c r="M246" s="228" t="s">
        <v>1</v>
      </c>
      <c r="N246" s="229" t="s">
        <v>38</v>
      </c>
      <c r="O246" s="77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5" t="s">
        <v>281</v>
      </c>
      <c r="AT246" s="185" t="s">
        <v>874</v>
      </c>
      <c r="AU246" s="185" t="s">
        <v>82</v>
      </c>
      <c r="AY246" s="19" t="s">
        <v>189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9" t="s">
        <v>80</v>
      </c>
      <c r="BK246" s="186">
        <f>ROUND(I246*H246,2)</f>
        <v>0</v>
      </c>
      <c r="BL246" s="19" t="s">
        <v>233</v>
      </c>
      <c r="BM246" s="185" t="s">
        <v>535</v>
      </c>
    </row>
    <row r="247" s="2" customFormat="1" ht="33" customHeight="1">
      <c r="A247" s="38"/>
      <c r="B247" s="172"/>
      <c r="C247" s="173" t="s">
        <v>365</v>
      </c>
      <c r="D247" s="173" t="s">
        <v>191</v>
      </c>
      <c r="E247" s="174" t="s">
        <v>2643</v>
      </c>
      <c r="F247" s="175" t="s">
        <v>2644</v>
      </c>
      <c r="G247" s="176" t="s">
        <v>553</v>
      </c>
      <c r="H247" s="177">
        <v>129</v>
      </c>
      <c r="I247" s="178"/>
      <c r="J247" s="179">
        <f>ROUND(I247*H247,2)</f>
        <v>0</v>
      </c>
      <c r="K247" s="180"/>
      <c r="L247" s="39"/>
      <c r="M247" s="181" t="s">
        <v>1</v>
      </c>
      <c r="N247" s="182" t="s">
        <v>38</v>
      </c>
      <c r="O247" s="77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5" t="s">
        <v>233</v>
      </c>
      <c r="AT247" s="185" t="s">
        <v>191</v>
      </c>
      <c r="AU247" s="185" t="s">
        <v>82</v>
      </c>
      <c r="AY247" s="19" t="s">
        <v>189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9" t="s">
        <v>80</v>
      </c>
      <c r="BK247" s="186">
        <f>ROUND(I247*H247,2)</f>
        <v>0</v>
      </c>
      <c r="BL247" s="19" t="s">
        <v>233</v>
      </c>
      <c r="BM247" s="185" t="s">
        <v>538</v>
      </c>
    </row>
    <row r="248" s="14" customFormat="1">
      <c r="A248" s="14"/>
      <c r="B248" s="195"/>
      <c r="C248" s="14"/>
      <c r="D248" s="188" t="s">
        <v>195</v>
      </c>
      <c r="E248" s="196" t="s">
        <v>1</v>
      </c>
      <c r="F248" s="197" t="s">
        <v>2645</v>
      </c>
      <c r="G248" s="14"/>
      <c r="H248" s="198">
        <v>129</v>
      </c>
      <c r="I248" s="199"/>
      <c r="J248" s="14"/>
      <c r="K248" s="14"/>
      <c r="L248" s="195"/>
      <c r="M248" s="200"/>
      <c r="N248" s="201"/>
      <c r="O248" s="201"/>
      <c r="P248" s="201"/>
      <c r="Q248" s="201"/>
      <c r="R248" s="201"/>
      <c r="S248" s="201"/>
      <c r="T248" s="20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6" t="s">
        <v>195</v>
      </c>
      <c r="AU248" s="196" t="s">
        <v>82</v>
      </c>
      <c r="AV248" s="14" t="s">
        <v>82</v>
      </c>
      <c r="AW248" s="14" t="s">
        <v>30</v>
      </c>
      <c r="AX248" s="14" t="s">
        <v>73</v>
      </c>
      <c r="AY248" s="196" t="s">
        <v>189</v>
      </c>
    </row>
    <row r="249" s="15" customFormat="1">
      <c r="A249" s="15"/>
      <c r="B249" s="203"/>
      <c r="C249" s="15"/>
      <c r="D249" s="188" t="s">
        <v>195</v>
      </c>
      <c r="E249" s="204" t="s">
        <v>1</v>
      </c>
      <c r="F249" s="205" t="s">
        <v>200</v>
      </c>
      <c r="G249" s="15"/>
      <c r="H249" s="206">
        <v>129</v>
      </c>
      <c r="I249" s="207"/>
      <c r="J249" s="15"/>
      <c r="K249" s="15"/>
      <c r="L249" s="203"/>
      <c r="M249" s="208"/>
      <c r="N249" s="209"/>
      <c r="O249" s="209"/>
      <c r="P249" s="209"/>
      <c r="Q249" s="209"/>
      <c r="R249" s="209"/>
      <c r="S249" s="209"/>
      <c r="T249" s="21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04" t="s">
        <v>195</v>
      </c>
      <c r="AU249" s="204" t="s">
        <v>82</v>
      </c>
      <c r="AV249" s="15" t="s">
        <v>104</v>
      </c>
      <c r="AW249" s="15" t="s">
        <v>30</v>
      </c>
      <c r="AX249" s="15" t="s">
        <v>80</v>
      </c>
      <c r="AY249" s="204" t="s">
        <v>189</v>
      </c>
    </row>
    <row r="250" s="2" customFormat="1" ht="24.15" customHeight="1">
      <c r="A250" s="38"/>
      <c r="B250" s="172"/>
      <c r="C250" s="173" t="s">
        <v>539</v>
      </c>
      <c r="D250" s="173" t="s">
        <v>191</v>
      </c>
      <c r="E250" s="174" t="s">
        <v>2646</v>
      </c>
      <c r="F250" s="175" t="s">
        <v>2647</v>
      </c>
      <c r="G250" s="176" t="s">
        <v>228</v>
      </c>
      <c r="H250" s="177">
        <v>247</v>
      </c>
      <c r="I250" s="178"/>
      <c r="J250" s="179">
        <f>ROUND(I250*H250,2)</f>
        <v>0</v>
      </c>
      <c r="K250" s="180"/>
      <c r="L250" s="39"/>
      <c r="M250" s="181" t="s">
        <v>1</v>
      </c>
      <c r="N250" s="182" t="s">
        <v>38</v>
      </c>
      <c r="O250" s="77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5" t="s">
        <v>233</v>
      </c>
      <c r="AT250" s="185" t="s">
        <v>191</v>
      </c>
      <c r="AU250" s="185" t="s">
        <v>82</v>
      </c>
      <c r="AY250" s="19" t="s">
        <v>189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9" t="s">
        <v>80</v>
      </c>
      <c r="BK250" s="186">
        <f>ROUND(I250*H250,2)</f>
        <v>0</v>
      </c>
      <c r="BL250" s="19" t="s">
        <v>233</v>
      </c>
      <c r="BM250" s="185" t="s">
        <v>542</v>
      </c>
    </row>
    <row r="251" s="2" customFormat="1" ht="24.15" customHeight="1">
      <c r="A251" s="38"/>
      <c r="B251" s="172"/>
      <c r="C251" s="173" t="s">
        <v>370</v>
      </c>
      <c r="D251" s="173" t="s">
        <v>191</v>
      </c>
      <c r="E251" s="174" t="s">
        <v>2648</v>
      </c>
      <c r="F251" s="175" t="s">
        <v>2649</v>
      </c>
      <c r="G251" s="176" t="s">
        <v>553</v>
      </c>
      <c r="H251" s="177">
        <v>0</v>
      </c>
      <c r="I251" s="178"/>
      <c r="J251" s="179">
        <f>ROUND(I251*H251,2)</f>
        <v>0</v>
      </c>
      <c r="K251" s="180"/>
      <c r="L251" s="39"/>
      <c r="M251" s="181" t="s">
        <v>1</v>
      </c>
      <c r="N251" s="182" t="s">
        <v>38</v>
      </c>
      <c r="O251" s="77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5" t="s">
        <v>233</v>
      </c>
      <c r="AT251" s="185" t="s">
        <v>191</v>
      </c>
      <c r="AU251" s="185" t="s">
        <v>82</v>
      </c>
      <c r="AY251" s="19" t="s">
        <v>189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9" t="s">
        <v>80</v>
      </c>
      <c r="BK251" s="186">
        <f>ROUND(I251*H251,2)</f>
        <v>0</v>
      </c>
      <c r="BL251" s="19" t="s">
        <v>233</v>
      </c>
      <c r="BM251" s="185" t="s">
        <v>554</v>
      </c>
    </row>
    <row r="252" s="2" customFormat="1" ht="16.5" customHeight="1">
      <c r="A252" s="38"/>
      <c r="B252" s="172"/>
      <c r="C252" s="173" t="s">
        <v>555</v>
      </c>
      <c r="D252" s="173" t="s">
        <v>191</v>
      </c>
      <c r="E252" s="174" t="s">
        <v>2650</v>
      </c>
      <c r="F252" s="175" t="s">
        <v>2651</v>
      </c>
      <c r="G252" s="176" t="s">
        <v>553</v>
      </c>
      <c r="H252" s="177">
        <v>17</v>
      </c>
      <c r="I252" s="178"/>
      <c r="J252" s="179">
        <f>ROUND(I252*H252,2)</f>
        <v>0</v>
      </c>
      <c r="K252" s="180"/>
      <c r="L252" s="39"/>
      <c r="M252" s="181" t="s">
        <v>1</v>
      </c>
      <c r="N252" s="182" t="s">
        <v>38</v>
      </c>
      <c r="O252" s="77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5" t="s">
        <v>233</v>
      </c>
      <c r="AT252" s="185" t="s">
        <v>191</v>
      </c>
      <c r="AU252" s="185" t="s">
        <v>82</v>
      </c>
      <c r="AY252" s="19" t="s">
        <v>189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9" t="s">
        <v>80</v>
      </c>
      <c r="BK252" s="186">
        <f>ROUND(I252*H252,2)</f>
        <v>0</v>
      </c>
      <c r="BL252" s="19" t="s">
        <v>233</v>
      </c>
      <c r="BM252" s="185" t="s">
        <v>558</v>
      </c>
    </row>
    <row r="253" s="2" customFormat="1" ht="16.5" customHeight="1">
      <c r="A253" s="38"/>
      <c r="B253" s="172"/>
      <c r="C253" s="219" t="s">
        <v>373</v>
      </c>
      <c r="D253" s="219" t="s">
        <v>874</v>
      </c>
      <c r="E253" s="220" t="s">
        <v>2652</v>
      </c>
      <c r="F253" s="221" t="s">
        <v>2653</v>
      </c>
      <c r="G253" s="222" t="s">
        <v>553</v>
      </c>
      <c r="H253" s="223">
        <v>51</v>
      </c>
      <c r="I253" s="224"/>
      <c r="J253" s="225">
        <f>ROUND(I253*H253,2)</f>
        <v>0</v>
      </c>
      <c r="K253" s="226"/>
      <c r="L253" s="227"/>
      <c r="M253" s="228" t="s">
        <v>1</v>
      </c>
      <c r="N253" s="229" t="s">
        <v>38</v>
      </c>
      <c r="O253" s="77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5" t="s">
        <v>281</v>
      </c>
      <c r="AT253" s="185" t="s">
        <v>874</v>
      </c>
      <c r="AU253" s="185" t="s">
        <v>82</v>
      </c>
      <c r="AY253" s="19" t="s">
        <v>189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9" t="s">
        <v>80</v>
      </c>
      <c r="BK253" s="186">
        <f>ROUND(I253*H253,2)</f>
        <v>0</v>
      </c>
      <c r="BL253" s="19" t="s">
        <v>233</v>
      </c>
      <c r="BM253" s="185" t="s">
        <v>570</v>
      </c>
    </row>
    <row r="254" s="2" customFormat="1" ht="16.5" customHeight="1">
      <c r="A254" s="38"/>
      <c r="B254" s="172"/>
      <c r="C254" s="219" t="s">
        <v>440</v>
      </c>
      <c r="D254" s="219" t="s">
        <v>874</v>
      </c>
      <c r="E254" s="220" t="s">
        <v>2654</v>
      </c>
      <c r="F254" s="221" t="s">
        <v>2655</v>
      </c>
      <c r="G254" s="222" t="s">
        <v>228</v>
      </c>
      <c r="H254" s="223">
        <v>247</v>
      </c>
      <c r="I254" s="224"/>
      <c r="J254" s="225">
        <f>ROUND(I254*H254,2)</f>
        <v>0</v>
      </c>
      <c r="K254" s="226"/>
      <c r="L254" s="227"/>
      <c r="M254" s="228" t="s">
        <v>1</v>
      </c>
      <c r="N254" s="229" t="s">
        <v>38</v>
      </c>
      <c r="O254" s="77"/>
      <c r="P254" s="183">
        <f>O254*H254</f>
        <v>0</v>
      </c>
      <c r="Q254" s="183">
        <v>0.00014999999999999999</v>
      </c>
      <c r="R254" s="183">
        <f>Q254*H254</f>
        <v>0.03705</v>
      </c>
      <c r="S254" s="183">
        <v>0</v>
      </c>
      <c r="T254" s="18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5" t="s">
        <v>281</v>
      </c>
      <c r="AT254" s="185" t="s">
        <v>874</v>
      </c>
      <c r="AU254" s="185" t="s">
        <v>82</v>
      </c>
      <c r="AY254" s="19" t="s">
        <v>189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9" t="s">
        <v>80</v>
      </c>
      <c r="BK254" s="186">
        <f>ROUND(I254*H254,2)</f>
        <v>0</v>
      </c>
      <c r="BL254" s="19" t="s">
        <v>233</v>
      </c>
      <c r="BM254" s="185" t="s">
        <v>2656</v>
      </c>
    </row>
    <row r="255" s="2" customFormat="1" ht="16.5" customHeight="1">
      <c r="A255" s="38"/>
      <c r="B255" s="172"/>
      <c r="C255" s="219" t="s">
        <v>576</v>
      </c>
      <c r="D255" s="219" t="s">
        <v>874</v>
      </c>
      <c r="E255" s="220" t="s">
        <v>2657</v>
      </c>
      <c r="F255" s="221" t="s">
        <v>2658</v>
      </c>
      <c r="G255" s="222" t="s">
        <v>553</v>
      </c>
      <c r="H255" s="223">
        <v>16</v>
      </c>
      <c r="I255" s="224"/>
      <c r="J255" s="225">
        <f>ROUND(I255*H255,2)</f>
        <v>0</v>
      </c>
      <c r="K255" s="226"/>
      <c r="L255" s="227"/>
      <c r="M255" s="228" t="s">
        <v>1</v>
      </c>
      <c r="N255" s="229" t="s">
        <v>38</v>
      </c>
      <c r="O255" s="77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5" t="s">
        <v>281</v>
      </c>
      <c r="AT255" s="185" t="s">
        <v>874</v>
      </c>
      <c r="AU255" s="185" t="s">
        <v>82</v>
      </c>
      <c r="AY255" s="19" t="s">
        <v>189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9" t="s">
        <v>80</v>
      </c>
      <c r="BK255" s="186">
        <f>ROUND(I255*H255,2)</f>
        <v>0</v>
      </c>
      <c r="BL255" s="19" t="s">
        <v>233</v>
      </c>
      <c r="BM255" s="185" t="s">
        <v>579</v>
      </c>
    </row>
    <row r="256" s="12" customFormat="1" ht="22.8" customHeight="1">
      <c r="A256" s="12"/>
      <c r="B256" s="159"/>
      <c r="C256" s="12"/>
      <c r="D256" s="160" t="s">
        <v>72</v>
      </c>
      <c r="E256" s="170" t="s">
        <v>1854</v>
      </c>
      <c r="F256" s="170" t="s">
        <v>2659</v>
      </c>
      <c r="G256" s="12"/>
      <c r="H256" s="12"/>
      <c r="I256" s="162"/>
      <c r="J256" s="171">
        <f>BK256</f>
        <v>0</v>
      </c>
      <c r="K256" s="12"/>
      <c r="L256" s="159"/>
      <c r="M256" s="164"/>
      <c r="N256" s="165"/>
      <c r="O256" s="165"/>
      <c r="P256" s="166">
        <f>SUM(P257:P270)</f>
        <v>0</v>
      </c>
      <c r="Q256" s="165"/>
      <c r="R256" s="166">
        <f>SUM(R257:R270)</f>
        <v>0</v>
      </c>
      <c r="S256" s="165"/>
      <c r="T256" s="167">
        <f>SUM(T257:T270)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60" t="s">
        <v>82</v>
      </c>
      <c r="AT256" s="168" t="s">
        <v>72</v>
      </c>
      <c r="AU256" s="168" t="s">
        <v>80</v>
      </c>
      <c r="AY256" s="160" t="s">
        <v>189</v>
      </c>
      <c r="BK256" s="169">
        <f>SUM(BK257:BK270)</f>
        <v>0</v>
      </c>
    </row>
    <row r="257" s="2" customFormat="1" ht="24.15" customHeight="1">
      <c r="A257" s="38"/>
      <c r="B257" s="172"/>
      <c r="C257" s="173" t="s">
        <v>377</v>
      </c>
      <c r="D257" s="173" t="s">
        <v>191</v>
      </c>
      <c r="E257" s="174" t="s">
        <v>2660</v>
      </c>
      <c r="F257" s="175" t="s">
        <v>2661</v>
      </c>
      <c r="G257" s="176" t="s">
        <v>228</v>
      </c>
      <c r="H257" s="177">
        <v>40</v>
      </c>
      <c r="I257" s="178"/>
      <c r="J257" s="179">
        <f>ROUND(I257*H257,2)</f>
        <v>0</v>
      </c>
      <c r="K257" s="180"/>
      <c r="L257" s="39"/>
      <c r="M257" s="181" t="s">
        <v>1</v>
      </c>
      <c r="N257" s="182" t="s">
        <v>38</v>
      </c>
      <c r="O257" s="77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5" t="s">
        <v>233</v>
      </c>
      <c r="AT257" s="185" t="s">
        <v>191</v>
      </c>
      <c r="AU257" s="185" t="s">
        <v>82</v>
      </c>
      <c r="AY257" s="19" t="s">
        <v>189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9" t="s">
        <v>80</v>
      </c>
      <c r="BK257" s="186">
        <f>ROUND(I257*H257,2)</f>
        <v>0</v>
      </c>
      <c r="BL257" s="19" t="s">
        <v>233</v>
      </c>
      <c r="BM257" s="185" t="s">
        <v>582</v>
      </c>
    </row>
    <row r="258" s="2" customFormat="1" ht="21.75" customHeight="1">
      <c r="A258" s="38"/>
      <c r="B258" s="172"/>
      <c r="C258" s="219" t="s">
        <v>583</v>
      </c>
      <c r="D258" s="219" t="s">
        <v>874</v>
      </c>
      <c r="E258" s="220" t="s">
        <v>2662</v>
      </c>
      <c r="F258" s="221" t="s">
        <v>2663</v>
      </c>
      <c r="G258" s="222" t="s">
        <v>228</v>
      </c>
      <c r="H258" s="223">
        <v>40</v>
      </c>
      <c r="I258" s="224"/>
      <c r="J258" s="225">
        <f>ROUND(I258*H258,2)</f>
        <v>0</v>
      </c>
      <c r="K258" s="226"/>
      <c r="L258" s="227"/>
      <c r="M258" s="228" t="s">
        <v>1</v>
      </c>
      <c r="N258" s="229" t="s">
        <v>38</v>
      </c>
      <c r="O258" s="77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5" t="s">
        <v>281</v>
      </c>
      <c r="AT258" s="185" t="s">
        <v>874</v>
      </c>
      <c r="AU258" s="185" t="s">
        <v>82</v>
      </c>
      <c r="AY258" s="19" t="s">
        <v>189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9" t="s">
        <v>80</v>
      </c>
      <c r="BK258" s="186">
        <f>ROUND(I258*H258,2)</f>
        <v>0</v>
      </c>
      <c r="BL258" s="19" t="s">
        <v>233</v>
      </c>
      <c r="BM258" s="185" t="s">
        <v>586</v>
      </c>
    </row>
    <row r="259" s="2" customFormat="1" ht="16.5" customHeight="1">
      <c r="A259" s="38"/>
      <c r="B259" s="172"/>
      <c r="C259" s="219" t="s">
        <v>381</v>
      </c>
      <c r="D259" s="219" t="s">
        <v>874</v>
      </c>
      <c r="E259" s="220" t="s">
        <v>2664</v>
      </c>
      <c r="F259" s="221" t="s">
        <v>2665</v>
      </c>
      <c r="G259" s="222" t="s">
        <v>228</v>
      </c>
      <c r="H259" s="223">
        <v>144</v>
      </c>
      <c r="I259" s="224"/>
      <c r="J259" s="225">
        <f>ROUND(I259*H259,2)</f>
        <v>0</v>
      </c>
      <c r="K259" s="226"/>
      <c r="L259" s="227"/>
      <c r="M259" s="228" t="s">
        <v>1</v>
      </c>
      <c r="N259" s="229" t="s">
        <v>38</v>
      </c>
      <c r="O259" s="77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5" t="s">
        <v>281</v>
      </c>
      <c r="AT259" s="185" t="s">
        <v>874</v>
      </c>
      <c r="AU259" s="185" t="s">
        <v>82</v>
      </c>
      <c r="AY259" s="19" t="s">
        <v>189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9" t="s">
        <v>80</v>
      </c>
      <c r="BK259" s="186">
        <f>ROUND(I259*H259,2)</f>
        <v>0</v>
      </c>
      <c r="BL259" s="19" t="s">
        <v>233</v>
      </c>
      <c r="BM259" s="185" t="s">
        <v>592</v>
      </c>
    </row>
    <row r="260" s="14" customFormat="1">
      <c r="A260" s="14"/>
      <c r="B260" s="195"/>
      <c r="C260" s="14"/>
      <c r="D260" s="188" t="s">
        <v>195</v>
      </c>
      <c r="E260" s="196" t="s">
        <v>1</v>
      </c>
      <c r="F260" s="197" t="s">
        <v>2666</v>
      </c>
      <c r="G260" s="14"/>
      <c r="H260" s="198">
        <v>144</v>
      </c>
      <c r="I260" s="199"/>
      <c r="J260" s="14"/>
      <c r="K260" s="14"/>
      <c r="L260" s="195"/>
      <c r="M260" s="200"/>
      <c r="N260" s="201"/>
      <c r="O260" s="201"/>
      <c r="P260" s="201"/>
      <c r="Q260" s="201"/>
      <c r="R260" s="201"/>
      <c r="S260" s="201"/>
      <c r="T260" s="20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6" t="s">
        <v>195</v>
      </c>
      <c r="AU260" s="196" t="s">
        <v>82</v>
      </c>
      <c r="AV260" s="14" t="s">
        <v>82</v>
      </c>
      <c r="AW260" s="14" t="s">
        <v>30</v>
      </c>
      <c r="AX260" s="14" t="s">
        <v>73</v>
      </c>
      <c r="AY260" s="196" t="s">
        <v>189</v>
      </c>
    </row>
    <row r="261" s="15" customFormat="1">
      <c r="A261" s="15"/>
      <c r="B261" s="203"/>
      <c r="C261" s="15"/>
      <c r="D261" s="188" t="s">
        <v>195</v>
      </c>
      <c r="E261" s="204" t="s">
        <v>1</v>
      </c>
      <c r="F261" s="205" t="s">
        <v>200</v>
      </c>
      <c r="G261" s="15"/>
      <c r="H261" s="206">
        <v>144</v>
      </c>
      <c r="I261" s="207"/>
      <c r="J261" s="15"/>
      <c r="K261" s="15"/>
      <c r="L261" s="203"/>
      <c r="M261" s="208"/>
      <c r="N261" s="209"/>
      <c r="O261" s="209"/>
      <c r="P261" s="209"/>
      <c r="Q261" s="209"/>
      <c r="R261" s="209"/>
      <c r="S261" s="209"/>
      <c r="T261" s="21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04" t="s">
        <v>195</v>
      </c>
      <c r="AU261" s="204" t="s">
        <v>82</v>
      </c>
      <c r="AV261" s="15" t="s">
        <v>104</v>
      </c>
      <c r="AW261" s="15" t="s">
        <v>30</v>
      </c>
      <c r="AX261" s="15" t="s">
        <v>80</v>
      </c>
      <c r="AY261" s="204" t="s">
        <v>189</v>
      </c>
    </row>
    <row r="262" s="2" customFormat="1" ht="24.15" customHeight="1">
      <c r="A262" s="38"/>
      <c r="B262" s="172"/>
      <c r="C262" s="173" t="s">
        <v>599</v>
      </c>
      <c r="D262" s="173" t="s">
        <v>191</v>
      </c>
      <c r="E262" s="174" t="s">
        <v>2667</v>
      </c>
      <c r="F262" s="175" t="s">
        <v>2668</v>
      </c>
      <c r="G262" s="176" t="s">
        <v>228</v>
      </c>
      <c r="H262" s="177">
        <v>2500</v>
      </c>
      <c r="I262" s="178"/>
      <c r="J262" s="179">
        <f>ROUND(I262*H262,2)</f>
        <v>0</v>
      </c>
      <c r="K262" s="180"/>
      <c r="L262" s="39"/>
      <c r="M262" s="181" t="s">
        <v>1</v>
      </c>
      <c r="N262" s="182" t="s">
        <v>38</v>
      </c>
      <c r="O262" s="77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5" t="s">
        <v>233</v>
      </c>
      <c r="AT262" s="185" t="s">
        <v>191</v>
      </c>
      <c r="AU262" s="185" t="s">
        <v>82</v>
      </c>
      <c r="AY262" s="19" t="s">
        <v>189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9" t="s">
        <v>80</v>
      </c>
      <c r="BK262" s="186">
        <f>ROUND(I262*H262,2)</f>
        <v>0</v>
      </c>
      <c r="BL262" s="19" t="s">
        <v>233</v>
      </c>
      <c r="BM262" s="185" t="s">
        <v>602</v>
      </c>
    </row>
    <row r="263" s="13" customFormat="1">
      <c r="A263" s="13"/>
      <c r="B263" s="187"/>
      <c r="C263" s="13"/>
      <c r="D263" s="188" t="s">
        <v>195</v>
      </c>
      <c r="E263" s="189" t="s">
        <v>1</v>
      </c>
      <c r="F263" s="190" t="s">
        <v>2669</v>
      </c>
      <c r="G263" s="13"/>
      <c r="H263" s="189" t="s">
        <v>1</v>
      </c>
      <c r="I263" s="191"/>
      <c r="J263" s="13"/>
      <c r="K263" s="13"/>
      <c r="L263" s="187"/>
      <c r="M263" s="192"/>
      <c r="N263" s="193"/>
      <c r="O263" s="193"/>
      <c r="P263" s="193"/>
      <c r="Q263" s="193"/>
      <c r="R263" s="193"/>
      <c r="S263" s="193"/>
      <c r="T263" s="19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9" t="s">
        <v>195</v>
      </c>
      <c r="AU263" s="189" t="s">
        <v>82</v>
      </c>
      <c r="AV263" s="13" t="s">
        <v>80</v>
      </c>
      <c r="AW263" s="13" t="s">
        <v>30</v>
      </c>
      <c r="AX263" s="13" t="s">
        <v>73</v>
      </c>
      <c r="AY263" s="189" t="s">
        <v>189</v>
      </c>
    </row>
    <row r="264" s="14" customFormat="1">
      <c r="A264" s="14"/>
      <c r="B264" s="195"/>
      <c r="C264" s="14"/>
      <c r="D264" s="188" t="s">
        <v>195</v>
      </c>
      <c r="E264" s="196" t="s">
        <v>1</v>
      </c>
      <c r="F264" s="197" t="s">
        <v>2670</v>
      </c>
      <c r="G264" s="14"/>
      <c r="H264" s="198">
        <v>1250</v>
      </c>
      <c r="I264" s="199"/>
      <c r="J264" s="14"/>
      <c r="K264" s="14"/>
      <c r="L264" s="195"/>
      <c r="M264" s="200"/>
      <c r="N264" s="201"/>
      <c r="O264" s="201"/>
      <c r="P264" s="201"/>
      <c r="Q264" s="201"/>
      <c r="R264" s="201"/>
      <c r="S264" s="201"/>
      <c r="T264" s="20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6" t="s">
        <v>195</v>
      </c>
      <c r="AU264" s="196" t="s">
        <v>82</v>
      </c>
      <c r="AV264" s="14" t="s">
        <v>82</v>
      </c>
      <c r="AW264" s="14" t="s">
        <v>30</v>
      </c>
      <c r="AX264" s="14" t="s">
        <v>73</v>
      </c>
      <c r="AY264" s="196" t="s">
        <v>189</v>
      </c>
    </row>
    <row r="265" s="13" customFormat="1">
      <c r="A265" s="13"/>
      <c r="B265" s="187"/>
      <c r="C265" s="13"/>
      <c r="D265" s="188" t="s">
        <v>195</v>
      </c>
      <c r="E265" s="189" t="s">
        <v>1</v>
      </c>
      <c r="F265" s="190" t="s">
        <v>2671</v>
      </c>
      <c r="G265" s="13"/>
      <c r="H265" s="189" t="s">
        <v>1</v>
      </c>
      <c r="I265" s="191"/>
      <c r="J265" s="13"/>
      <c r="K265" s="13"/>
      <c r="L265" s="187"/>
      <c r="M265" s="192"/>
      <c r="N265" s="193"/>
      <c r="O265" s="193"/>
      <c r="P265" s="193"/>
      <c r="Q265" s="193"/>
      <c r="R265" s="193"/>
      <c r="S265" s="193"/>
      <c r="T265" s="19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9" t="s">
        <v>195</v>
      </c>
      <c r="AU265" s="189" t="s">
        <v>82</v>
      </c>
      <c r="AV265" s="13" t="s">
        <v>80</v>
      </c>
      <c r="AW265" s="13" t="s">
        <v>30</v>
      </c>
      <c r="AX265" s="13" t="s">
        <v>73</v>
      </c>
      <c r="AY265" s="189" t="s">
        <v>189</v>
      </c>
    </row>
    <row r="266" s="14" customFormat="1">
      <c r="A266" s="14"/>
      <c r="B266" s="195"/>
      <c r="C266" s="14"/>
      <c r="D266" s="188" t="s">
        <v>195</v>
      </c>
      <c r="E266" s="196" t="s">
        <v>1</v>
      </c>
      <c r="F266" s="197" t="s">
        <v>2670</v>
      </c>
      <c r="G266" s="14"/>
      <c r="H266" s="198">
        <v>1250</v>
      </c>
      <c r="I266" s="199"/>
      <c r="J266" s="14"/>
      <c r="K266" s="14"/>
      <c r="L266" s="195"/>
      <c r="M266" s="200"/>
      <c r="N266" s="201"/>
      <c r="O266" s="201"/>
      <c r="P266" s="201"/>
      <c r="Q266" s="201"/>
      <c r="R266" s="201"/>
      <c r="S266" s="201"/>
      <c r="T266" s="20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6" t="s">
        <v>195</v>
      </c>
      <c r="AU266" s="196" t="s">
        <v>82</v>
      </c>
      <c r="AV266" s="14" t="s">
        <v>82</v>
      </c>
      <c r="AW266" s="14" t="s">
        <v>30</v>
      </c>
      <c r="AX266" s="14" t="s">
        <v>73</v>
      </c>
      <c r="AY266" s="196" t="s">
        <v>189</v>
      </c>
    </row>
    <row r="267" s="15" customFormat="1">
      <c r="A267" s="15"/>
      <c r="B267" s="203"/>
      <c r="C267" s="15"/>
      <c r="D267" s="188" t="s">
        <v>195</v>
      </c>
      <c r="E267" s="204" t="s">
        <v>1</v>
      </c>
      <c r="F267" s="205" t="s">
        <v>200</v>
      </c>
      <c r="G267" s="15"/>
      <c r="H267" s="206">
        <v>2500</v>
      </c>
      <c r="I267" s="207"/>
      <c r="J267" s="15"/>
      <c r="K267" s="15"/>
      <c r="L267" s="203"/>
      <c r="M267" s="208"/>
      <c r="N267" s="209"/>
      <c r="O267" s="209"/>
      <c r="P267" s="209"/>
      <c r="Q267" s="209"/>
      <c r="R267" s="209"/>
      <c r="S267" s="209"/>
      <c r="T267" s="21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04" t="s">
        <v>195</v>
      </c>
      <c r="AU267" s="204" t="s">
        <v>82</v>
      </c>
      <c r="AV267" s="15" t="s">
        <v>104</v>
      </c>
      <c r="AW267" s="15" t="s">
        <v>30</v>
      </c>
      <c r="AX267" s="15" t="s">
        <v>80</v>
      </c>
      <c r="AY267" s="204" t="s">
        <v>189</v>
      </c>
    </row>
    <row r="268" s="2" customFormat="1" ht="16.5" customHeight="1">
      <c r="A268" s="38"/>
      <c r="B268" s="172"/>
      <c r="C268" s="219" t="s">
        <v>388</v>
      </c>
      <c r="D268" s="219" t="s">
        <v>874</v>
      </c>
      <c r="E268" s="220" t="s">
        <v>2672</v>
      </c>
      <c r="F268" s="221" t="s">
        <v>2673</v>
      </c>
      <c r="G268" s="222" t="s">
        <v>553</v>
      </c>
      <c r="H268" s="223">
        <v>27.5</v>
      </c>
      <c r="I268" s="224"/>
      <c r="J268" s="225">
        <f>ROUND(I268*H268,2)</f>
        <v>0</v>
      </c>
      <c r="K268" s="226"/>
      <c r="L268" s="227"/>
      <c r="M268" s="228" t="s">
        <v>1</v>
      </c>
      <c r="N268" s="229" t="s">
        <v>38</v>
      </c>
      <c r="O268" s="77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5" t="s">
        <v>281</v>
      </c>
      <c r="AT268" s="185" t="s">
        <v>874</v>
      </c>
      <c r="AU268" s="185" t="s">
        <v>82</v>
      </c>
      <c r="AY268" s="19" t="s">
        <v>189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9" t="s">
        <v>80</v>
      </c>
      <c r="BK268" s="186">
        <f>ROUND(I268*H268,2)</f>
        <v>0</v>
      </c>
      <c r="BL268" s="19" t="s">
        <v>233</v>
      </c>
      <c r="BM268" s="185" t="s">
        <v>607</v>
      </c>
    </row>
    <row r="269" s="14" customFormat="1">
      <c r="A269" s="14"/>
      <c r="B269" s="195"/>
      <c r="C269" s="14"/>
      <c r="D269" s="188" t="s">
        <v>195</v>
      </c>
      <c r="E269" s="196" t="s">
        <v>1</v>
      </c>
      <c r="F269" s="197" t="s">
        <v>2674</v>
      </c>
      <c r="G269" s="14"/>
      <c r="H269" s="198">
        <v>27.5</v>
      </c>
      <c r="I269" s="199"/>
      <c r="J269" s="14"/>
      <c r="K269" s="14"/>
      <c r="L269" s="195"/>
      <c r="M269" s="200"/>
      <c r="N269" s="201"/>
      <c r="O269" s="201"/>
      <c r="P269" s="201"/>
      <c r="Q269" s="201"/>
      <c r="R269" s="201"/>
      <c r="S269" s="201"/>
      <c r="T269" s="20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6" t="s">
        <v>195</v>
      </c>
      <c r="AU269" s="196" t="s">
        <v>82</v>
      </c>
      <c r="AV269" s="14" t="s">
        <v>82</v>
      </c>
      <c r="AW269" s="14" t="s">
        <v>30</v>
      </c>
      <c r="AX269" s="14" t="s">
        <v>73</v>
      </c>
      <c r="AY269" s="196" t="s">
        <v>189</v>
      </c>
    </row>
    <row r="270" s="15" customFormat="1">
      <c r="A270" s="15"/>
      <c r="B270" s="203"/>
      <c r="C270" s="15"/>
      <c r="D270" s="188" t="s">
        <v>195</v>
      </c>
      <c r="E270" s="204" t="s">
        <v>1</v>
      </c>
      <c r="F270" s="205" t="s">
        <v>200</v>
      </c>
      <c r="G270" s="15"/>
      <c r="H270" s="206">
        <v>27.5</v>
      </c>
      <c r="I270" s="207"/>
      <c r="J270" s="15"/>
      <c r="K270" s="15"/>
      <c r="L270" s="203"/>
      <c r="M270" s="208"/>
      <c r="N270" s="209"/>
      <c r="O270" s="209"/>
      <c r="P270" s="209"/>
      <c r="Q270" s="209"/>
      <c r="R270" s="209"/>
      <c r="S270" s="209"/>
      <c r="T270" s="21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04" t="s">
        <v>195</v>
      </c>
      <c r="AU270" s="204" t="s">
        <v>82</v>
      </c>
      <c r="AV270" s="15" t="s">
        <v>104</v>
      </c>
      <c r="AW270" s="15" t="s">
        <v>30</v>
      </c>
      <c r="AX270" s="15" t="s">
        <v>80</v>
      </c>
      <c r="AY270" s="204" t="s">
        <v>189</v>
      </c>
    </row>
    <row r="271" s="12" customFormat="1" ht="25.92" customHeight="1">
      <c r="A271" s="12"/>
      <c r="B271" s="159"/>
      <c r="C271" s="12"/>
      <c r="D271" s="160" t="s">
        <v>72</v>
      </c>
      <c r="E271" s="161" t="s">
        <v>874</v>
      </c>
      <c r="F271" s="161" t="s">
        <v>2675</v>
      </c>
      <c r="G271" s="12"/>
      <c r="H271" s="12"/>
      <c r="I271" s="162"/>
      <c r="J271" s="163">
        <f>BK271</f>
        <v>0</v>
      </c>
      <c r="K271" s="12"/>
      <c r="L271" s="159"/>
      <c r="M271" s="164"/>
      <c r="N271" s="165"/>
      <c r="O271" s="165"/>
      <c r="P271" s="166">
        <f>P272+P275+P281</f>
        <v>0</v>
      </c>
      <c r="Q271" s="165"/>
      <c r="R271" s="166">
        <f>R272+R275+R281</f>
        <v>0</v>
      </c>
      <c r="S271" s="165"/>
      <c r="T271" s="167">
        <f>T272+T275+T281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60" t="s">
        <v>101</v>
      </c>
      <c r="AT271" s="168" t="s">
        <v>72</v>
      </c>
      <c r="AU271" s="168" t="s">
        <v>73</v>
      </c>
      <c r="AY271" s="160" t="s">
        <v>189</v>
      </c>
      <c r="BK271" s="169">
        <f>BK272+BK275+BK281</f>
        <v>0</v>
      </c>
    </row>
    <row r="272" s="12" customFormat="1" ht="22.8" customHeight="1">
      <c r="A272" s="12"/>
      <c r="B272" s="159"/>
      <c r="C272" s="12"/>
      <c r="D272" s="160" t="s">
        <v>72</v>
      </c>
      <c r="E272" s="170" t="s">
        <v>2676</v>
      </c>
      <c r="F272" s="170" t="s">
        <v>2677</v>
      </c>
      <c r="G272" s="12"/>
      <c r="H272" s="12"/>
      <c r="I272" s="162"/>
      <c r="J272" s="171">
        <f>BK272</f>
        <v>0</v>
      </c>
      <c r="K272" s="12"/>
      <c r="L272" s="159"/>
      <c r="M272" s="164"/>
      <c r="N272" s="165"/>
      <c r="O272" s="165"/>
      <c r="P272" s="166">
        <f>SUM(P273:P274)</f>
        <v>0</v>
      </c>
      <c r="Q272" s="165"/>
      <c r="R272" s="166">
        <f>SUM(R273:R274)</f>
        <v>0</v>
      </c>
      <c r="S272" s="165"/>
      <c r="T272" s="167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60" t="s">
        <v>101</v>
      </c>
      <c r="AT272" s="168" t="s">
        <v>72</v>
      </c>
      <c r="AU272" s="168" t="s">
        <v>80</v>
      </c>
      <c r="AY272" s="160" t="s">
        <v>189</v>
      </c>
      <c r="BK272" s="169">
        <f>SUM(BK273:BK274)</f>
        <v>0</v>
      </c>
    </row>
    <row r="273" s="2" customFormat="1" ht="33" customHeight="1">
      <c r="A273" s="38"/>
      <c r="B273" s="172"/>
      <c r="C273" s="173" t="s">
        <v>608</v>
      </c>
      <c r="D273" s="173" t="s">
        <v>191</v>
      </c>
      <c r="E273" s="174" t="s">
        <v>2678</v>
      </c>
      <c r="F273" s="175" t="s">
        <v>2679</v>
      </c>
      <c r="G273" s="176" t="s">
        <v>553</v>
      </c>
      <c r="H273" s="177">
        <v>1</v>
      </c>
      <c r="I273" s="178"/>
      <c r="J273" s="179">
        <f>ROUND(I273*H273,2)</f>
        <v>0</v>
      </c>
      <c r="K273" s="180"/>
      <c r="L273" s="39"/>
      <c r="M273" s="181" t="s">
        <v>1</v>
      </c>
      <c r="N273" s="182" t="s">
        <v>38</v>
      </c>
      <c r="O273" s="77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85" t="s">
        <v>365</v>
      </c>
      <c r="AT273" s="185" t="s">
        <v>191</v>
      </c>
      <c r="AU273" s="185" t="s">
        <v>82</v>
      </c>
      <c r="AY273" s="19" t="s">
        <v>189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9" t="s">
        <v>80</v>
      </c>
      <c r="BK273" s="186">
        <f>ROUND(I273*H273,2)</f>
        <v>0</v>
      </c>
      <c r="BL273" s="19" t="s">
        <v>365</v>
      </c>
      <c r="BM273" s="185" t="s">
        <v>611</v>
      </c>
    </row>
    <row r="274" s="2" customFormat="1" ht="24.15" customHeight="1">
      <c r="A274" s="38"/>
      <c r="B274" s="172"/>
      <c r="C274" s="173" t="s">
        <v>391</v>
      </c>
      <c r="D274" s="173" t="s">
        <v>191</v>
      </c>
      <c r="E274" s="174" t="s">
        <v>2680</v>
      </c>
      <c r="F274" s="175" t="s">
        <v>2681</v>
      </c>
      <c r="G274" s="176" t="s">
        <v>553</v>
      </c>
      <c r="H274" s="177">
        <v>2</v>
      </c>
      <c r="I274" s="178"/>
      <c r="J274" s="179">
        <f>ROUND(I274*H274,2)</f>
        <v>0</v>
      </c>
      <c r="K274" s="180"/>
      <c r="L274" s="39"/>
      <c r="M274" s="181" t="s">
        <v>1</v>
      </c>
      <c r="N274" s="182" t="s">
        <v>38</v>
      </c>
      <c r="O274" s="77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5" t="s">
        <v>365</v>
      </c>
      <c r="AT274" s="185" t="s">
        <v>191</v>
      </c>
      <c r="AU274" s="185" t="s">
        <v>82</v>
      </c>
      <c r="AY274" s="19" t="s">
        <v>189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9" t="s">
        <v>80</v>
      </c>
      <c r="BK274" s="186">
        <f>ROUND(I274*H274,2)</f>
        <v>0</v>
      </c>
      <c r="BL274" s="19" t="s">
        <v>365</v>
      </c>
      <c r="BM274" s="185" t="s">
        <v>615</v>
      </c>
    </row>
    <row r="275" s="12" customFormat="1" ht="22.8" customHeight="1">
      <c r="A275" s="12"/>
      <c r="B275" s="159"/>
      <c r="C275" s="12"/>
      <c r="D275" s="160" t="s">
        <v>72</v>
      </c>
      <c r="E275" s="170" t="s">
        <v>2682</v>
      </c>
      <c r="F275" s="170" t="s">
        <v>2683</v>
      </c>
      <c r="G275" s="12"/>
      <c r="H275" s="12"/>
      <c r="I275" s="162"/>
      <c r="J275" s="171">
        <f>BK275</f>
        <v>0</v>
      </c>
      <c r="K275" s="12"/>
      <c r="L275" s="159"/>
      <c r="M275" s="164"/>
      <c r="N275" s="165"/>
      <c r="O275" s="165"/>
      <c r="P275" s="166">
        <f>SUM(P276:P280)</f>
        <v>0</v>
      </c>
      <c r="Q275" s="165"/>
      <c r="R275" s="166">
        <f>SUM(R276:R280)</f>
        <v>0</v>
      </c>
      <c r="S275" s="165"/>
      <c r="T275" s="167">
        <f>SUM(T276:T280)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60" t="s">
        <v>101</v>
      </c>
      <c r="AT275" s="168" t="s">
        <v>72</v>
      </c>
      <c r="AU275" s="168" t="s">
        <v>80</v>
      </c>
      <c r="AY275" s="160" t="s">
        <v>189</v>
      </c>
      <c r="BK275" s="169">
        <f>SUM(BK276:BK280)</f>
        <v>0</v>
      </c>
    </row>
    <row r="276" s="2" customFormat="1" ht="16.5" customHeight="1">
      <c r="A276" s="38"/>
      <c r="B276" s="172"/>
      <c r="C276" s="173" t="s">
        <v>621</v>
      </c>
      <c r="D276" s="173" t="s">
        <v>191</v>
      </c>
      <c r="E276" s="174" t="s">
        <v>2684</v>
      </c>
      <c r="F276" s="175" t="s">
        <v>2685</v>
      </c>
      <c r="G276" s="176" t="s">
        <v>553</v>
      </c>
      <c r="H276" s="177">
        <v>1</v>
      </c>
      <c r="I276" s="178"/>
      <c r="J276" s="179">
        <f>ROUND(I276*H276,2)</f>
        <v>0</v>
      </c>
      <c r="K276" s="180"/>
      <c r="L276" s="39"/>
      <c r="M276" s="181" t="s">
        <v>1</v>
      </c>
      <c r="N276" s="182" t="s">
        <v>38</v>
      </c>
      <c r="O276" s="77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5" t="s">
        <v>365</v>
      </c>
      <c r="AT276" s="185" t="s">
        <v>191</v>
      </c>
      <c r="AU276" s="185" t="s">
        <v>82</v>
      </c>
      <c r="AY276" s="19" t="s">
        <v>189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9" t="s">
        <v>80</v>
      </c>
      <c r="BK276" s="186">
        <f>ROUND(I276*H276,2)</f>
        <v>0</v>
      </c>
      <c r="BL276" s="19" t="s">
        <v>365</v>
      </c>
      <c r="BM276" s="185" t="s">
        <v>624</v>
      </c>
    </row>
    <row r="277" s="2" customFormat="1" ht="16.5" customHeight="1">
      <c r="A277" s="38"/>
      <c r="B277" s="172"/>
      <c r="C277" s="219" t="s">
        <v>398</v>
      </c>
      <c r="D277" s="219" t="s">
        <v>874</v>
      </c>
      <c r="E277" s="220" t="s">
        <v>2686</v>
      </c>
      <c r="F277" s="221" t="s">
        <v>2687</v>
      </c>
      <c r="G277" s="222" t="s">
        <v>553</v>
      </c>
      <c r="H277" s="223">
        <v>1</v>
      </c>
      <c r="I277" s="224"/>
      <c r="J277" s="225">
        <f>ROUND(I277*H277,2)</f>
        <v>0</v>
      </c>
      <c r="K277" s="226"/>
      <c r="L277" s="227"/>
      <c r="M277" s="228" t="s">
        <v>1</v>
      </c>
      <c r="N277" s="229" t="s">
        <v>38</v>
      </c>
      <c r="O277" s="77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5" t="s">
        <v>883</v>
      </c>
      <c r="AT277" s="185" t="s">
        <v>874</v>
      </c>
      <c r="AU277" s="185" t="s">
        <v>82</v>
      </c>
      <c r="AY277" s="19" t="s">
        <v>189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9" t="s">
        <v>80</v>
      </c>
      <c r="BK277" s="186">
        <f>ROUND(I277*H277,2)</f>
        <v>0</v>
      </c>
      <c r="BL277" s="19" t="s">
        <v>365</v>
      </c>
      <c r="BM277" s="185" t="s">
        <v>628</v>
      </c>
    </row>
    <row r="278" s="2" customFormat="1" ht="37.8" customHeight="1">
      <c r="A278" s="38"/>
      <c r="B278" s="172"/>
      <c r="C278" s="173" t="s">
        <v>631</v>
      </c>
      <c r="D278" s="173" t="s">
        <v>191</v>
      </c>
      <c r="E278" s="174" t="s">
        <v>2688</v>
      </c>
      <c r="F278" s="175" t="s">
        <v>2689</v>
      </c>
      <c r="G278" s="176" t="s">
        <v>553</v>
      </c>
      <c r="H278" s="177">
        <v>22</v>
      </c>
      <c r="I278" s="178"/>
      <c r="J278" s="179">
        <f>ROUND(I278*H278,2)</f>
        <v>0</v>
      </c>
      <c r="K278" s="180"/>
      <c r="L278" s="39"/>
      <c r="M278" s="181" t="s">
        <v>1</v>
      </c>
      <c r="N278" s="182" t="s">
        <v>38</v>
      </c>
      <c r="O278" s="77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5" t="s">
        <v>365</v>
      </c>
      <c r="AT278" s="185" t="s">
        <v>191</v>
      </c>
      <c r="AU278" s="185" t="s">
        <v>82</v>
      </c>
      <c r="AY278" s="19" t="s">
        <v>189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9" t="s">
        <v>80</v>
      </c>
      <c r="BK278" s="186">
        <f>ROUND(I278*H278,2)</f>
        <v>0</v>
      </c>
      <c r="BL278" s="19" t="s">
        <v>365</v>
      </c>
      <c r="BM278" s="185" t="s">
        <v>634</v>
      </c>
    </row>
    <row r="279" s="14" customFormat="1">
      <c r="A279" s="14"/>
      <c r="B279" s="195"/>
      <c r="C279" s="14"/>
      <c r="D279" s="188" t="s">
        <v>195</v>
      </c>
      <c r="E279" s="196" t="s">
        <v>1</v>
      </c>
      <c r="F279" s="197" t="s">
        <v>254</v>
      </c>
      <c r="G279" s="14"/>
      <c r="H279" s="198">
        <v>22</v>
      </c>
      <c r="I279" s="199"/>
      <c r="J279" s="14"/>
      <c r="K279" s="14"/>
      <c r="L279" s="195"/>
      <c r="M279" s="200"/>
      <c r="N279" s="201"/>
      <c r="O279" s="201"/>
      <c r="P279" s="201"/>
      <c r="Q279" s="201"/>
      <c r="R279" s="201"/>
      <c r="S279" s="201"/>
      <c r="T279" s="20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6" t="s">
        <v>195</v>
      </c>
      <c r="AU279" s="196" t="s">
        <v>82</v>
      </c>
      <c r="AV279" s="14" t="s">
        <v>82</v>
      </c>
      <c r="AW279" s="14" t="s">
        <v>30</v>
      </c>
      <c r="AX279" s="14" t="s">
        <v>73</v>
      </c>
      <c r="AY279" s="196" t="s">
        <v>189</v>
      </c>
    </row>
    <row r="280" s="15" customFormat="1">
      <c r="A280" s="15"/>
      <c r="B280" s="203"/>
      <c r="C280" s="15"/>
      <c r="D280" s="188" t="s">
        <v>195</v>
      </c>
      <c r="E280" s="204" t="s">
        <v>1</v>
      </c>
      <c r="F280" s="205" t="s">
        <v>200</v>
      </c>
      <c r="G280" s="15"/>
      <c r="H280" s="206">
        <v>22</v>
      </c>
      <c r="I280" s="207"/>
      <c r="J280" s="15"/>
      <c r="K280" s="15"/>
      <c r="L280" s="203"/>
      <c r="M280" s="208"/>
      <c r="N280" s="209"/>
      <c r="O280" s="209"/>
      <c r="P280" s="209"/>
      <c r="Q280" s="209"/>
      <c r="R280" s="209"/>
      <c r="S280" s="209"/>
      <c r="T280" s="21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04" t="s">
        <v>195</v>
      </c>
      <c r="AU280" s="204" t="s">
        <v>82</v>
      </c>
      <c r="AV280" s="15" t="s">
        <v>104</v>
      </c>
      <c r="AW280" s="15" t="s">
        <v>30</v>
      </c>
      <c r="AX280" s="15" t="s">
        <v>80</v>
      </c>
      <c r="AY280" s="204" t="s">
        <v>189</v>
      </c>
    </row>
    <row r="281" s="12" customFormat="1" ht="22.8" customHeight="1">
      <c r="A281" s="12"/>
      <c r="B281" s="159"/>
      <c r="C281" s="12"/>
      <c r="D281" s="160" t="s">
        <v>72</v>
      </c>
      <c r="E281" s="170" t="s">
        <v>2083</v>
      </c>
      <c r="F281" s="170" t="s">
        <v>2690</v>
      </c>
      <c r="G281" s="12"/>
      <c r="H281" s="12"/>
      <c r="I281" s="162"/>
      <c r="J281" s="171">
        <f>BK281</f>
        <v>0</v>
      </c>
      <c r="K281" s="12"/>
      <c r="L281" s="159"/>
      <c r="M281" s="164"/>
      <c r="N281" s="165"/>
      <c r="O281" s="165"/>
      <c r="P281" s="166">
        <f>SUM(P282:P286)</f>
        <v>0</v>
      </c>
      <c r="Q281" s="165"/>
      <c r="R281" s="166">
        <f>SUM(R282:R286)</f>
        <v>0</v>
      </c>
      <c r="S281" s="165"/>
      <c r="T281" s="167">
        <f>SUM(T282:T286)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60" t="s">
        <v>101</v>
      </c>
      <c r="AT281" s="168" t="s">
        <v>72</v>
      </c>
      <c r="AU281" s="168" t="s">
        <v>80</v>
      </c>
      <c r="AY281" s="160" t="s">
        <v>189</v>
      </c>
      <c r="BK281" s="169">
        <f>SUM(BK282:BK286)</f>
        <v>0</v>
      </c>
    </row>
    <row r="282" s="2" customFormat="1" ht="24.15" customHeight="1">
      <c r="A282" s="38"/>
      <c r="B282" s="172"/>
      <c r="C282" s="173" t="s">
        <v>399</v>
      </c>
      <c r="D282" s="173" t="s">
        <v>191</v>
      </c>
      <c r="E282" s="174" t="s">
        <v>2691</v>
      </c>
      <c r="F282" s="175" t="s">
        <v>2692</v>
      </c>
      <c r="G282" s="176" t="s">
        <v>553</v>
      </c>
      <c r="H282" s="177">
        <v>125</v>
      </c>
      <c r="I282" s="178"/>
      <c r="J282" s="179">
        <f>ROUND(I282*H282,2)</f>
        <v>0</v>
      </c>
      <c r="K282" s="180"/>
      <c r="L282" s="39"/>
      <c r="M282" s="181" t="s">
        <v>1</v>
      </c>
      <c r="N282" s="182" t="s">
        <v>38</v>
      </c>
      <c r="O282" s="77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85" t="s">
        <v>365</v>
      </c>
      <c r="AT282" s="185" t="s">
        <v>191</v>
      </c>
      <c r="AU282" s="185" t="s">
        <v>82</v>
      </c>
      <c r="AY282" s="19" t="s">
        <v>189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9" t="s">
        <v>80</v>
      </c>
      <c r="BK282" s="186">
        <f>ROUND(I282*H282,2)</f>
        <v>0</v>
      </c>
      <c r="BL282" s="19" t="s">
        <v>365</v>
      </c>
      <c r="BM282" s="185" t="s">
        <v>637</v>
      </c>
    </row>
    <row r="283" s="2" customFormat="1" ht="24.15" customHeight="1">
      <c r="A283" s="38"/>
      <c r="B283" s="172"/>
      <c r="C283" s="173" t="s">
        <v>639</v>
      </c>
      <c r="D283" s="173" t="s">
        <v>191</v>
      </c>
      <c r="E283" s="174" t="s">
        <v>2693</v>
      </c>
      <c r="F283" s="175" t="s">
        <v>2694</v>
      </c>
      <c r="G283" s="176" t="s">
        <v>553</v>
      </c>
      <c r="H283" s="177">
        <v>40</v>
      </c>
      <c r="I283" s="178"/>
      <c r="J283" s="179">
        <f>ROUND(I283*H283,2)</f>
        <v>0</v>
      </c>
      <c r="K283" s="180"/>
      <c r="L283" s="39"/>
      <c r="M283" s="181" t="s">
        <v>1</v>
      </c>
      <c r="N283" s="182" t="s">
        <v>38</v>
      </c>
      <c r="O283" s="77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5" t="s">
        <v>365</v>
      </c>
      <c r="AT283" s="185" t="s">
        <v>191</v>
      </c>
      <c r="AU283" s="185" t="s">
        <v>82</v>
      </c>
      <c r="AY283" s="19" t="s">
        <v>189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9" t="s">
        <v>80</v>
      </c>
      <c r="BK283" s="186">
        <f>ROUND(I283*H283,2)</f>
        <v>0</v>
      </c>
      <c r="BL283" s="19" t="s">
        <v>365</v>
      </c>
      <c r="BM283" s="185" t="s">
        <v>642</v>
      </c>
    </row>
    <row r="284" s="2" customFormat="1" ht="24.15" customHeight="1">
      <c r="A284" s="38"/>
      <c r="B284" s="172"/>
      <c r="C284" s="173" t="s">
        <v>403</v>
      </c>
      <c r="D284" s="173" t="s">
        <v>191</v>
      </c>
      <c r="E284" s="174" t="s">
        <v>2695</v>
      </c>
      <c r="F284" s="175" t="s">
        <v>2696</v>
      </c>
      <c r="G284" s="176" t="s">
        <v>553</v>
      </c>
      <c r="H284" s="177">
        <v>570</v>
      </c>
      <c r="I284" s="178"/>
      <c r="J284" s="179">
        <f>ROUND(I284*H284,2)</f>
        <v>0</v>
      </c>
      <c r="K284" s="180"/>
      <c r="L284" s="39"/>
      <c r="M284" s="181" t="s">
        <v>1</v>
      </c>
      <c r="N284" s="182" t="s">
        <v>38</v>
      </c>
      <c r="O284" s="77"/>
      <c r="P284" s="183">
        <f>O284*H284</f>
        <v>0</v>
      </c>
      <c r="Q284" s="183">
        <v>0</v>
      </c>
      <c r="R284" s="183">
        <f>Q284*H284</f>
        <v>0</v>
      </c>
      <c r="S284" s="183">
        <v>0</v>
      </c>
      <c r="T284" s="18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5" t="s">
        <v>365</v>
      </c>
      <c r="AT284" s="185" t="s">
        <v>191</v>
      </c>
      <c r="AU284" s="185" t="s">
        <v>82</v>
      </c>
      <c r="AY284" s="19" t="s">
        <v>189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9" t="s">
        <v>80</v>
      </c>
      <c r="BK284" s="186">
        <f>ROUND(I284*H284,2)</f>
        <v>0</v>
      </c>
      <c r="BL284" s="19" t="s">
        <v>365</v>
      </c>
      <c r="BM284" s="185" t="s">
        <v>646</v>
      </c>
    </row>
    <row r="285" s="2" customFormat="1" ht="24.15" customHeight="1">
      <c r="A285" s="38"/>
      <c r="B285" s="172"/>
      <c r="C285" s="173" t="s">
        <v>652</v>
      </c>
      <c r="D285" s="173" t="s">
        <v>191</v>
      </c>
      <c r="E285" s="174" t="s">
        <v>2697</v>
      </c>
      <c r="F285" s="175" t="s">
        <v>2698</v>
      </c>
      <c r="G285" s="176" t="s">
        <v>228</v>
      </c>
      <c r="H285" s="177">
        <v>850</v>
      </c>
      <c r="I285" s="178"/>
      <c r="J285" s="179">
        <f>ROUND(I285*H285,2)</f>
        <v>0</v>
      </c>
      <c r="K285" s="180"/>
      <c r="L285" s="39"/>
      <c r="M285" s="181" t="s">
        <v>1</v>
      </c>
      <c r="N285" s="182" t="s">
        <v>38</v>
      </c>
      <c r="O285" s="77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5" t="s">
        <v>365</v>
      </c>
      <c r="AT285" s="185" t="s">
        <v>191</v>
      </c>
      <c r="AU285" s="185" t="s">
        <v>82</v>
      </c>
      <c r="AY285" s="19" t="s">
        <v>189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9" t="s">
        <v>80</v>
      </c>
      <c r="BK285" s="186">
        <f>ROUND(I285*H285,2)</f>
        <v>0</v>
      </c>
      <c r="BL285" s="19" t="s">
        <v>365</v>
      </c>
      <c r="BM285" s="185" t="s">
        <v>655</v>
      </c>
    </row>
    <row r="286" s="2" customFormat="1" ht="33" customHeight="1">
      <c r="A286" s="38"/>
      <c r="B286" s="172"/>
      <c r="C286" s="173" t="s">
        <v>406</v>
      </c>
      <c r="D286" s="173" t="s">
        <v>191</v>
      </c>
      <c r="E286" s="174" t="s">
        <v>2699</v>
      </c>
      <c r="F286" s="175" t="s">
        <v>2700</v>
      </c>
      <c r="G286" s="176" t="s">
        <v>228</v>
      </c>
      <c r="H286" s="177">
        <v>320</v>
      </c>
      <c r="I286" s="178"/>
      <c r="J286" s="179">
        <f>ROUND(I286*H286,2)</f>
        <v>0</v>
      </c>
      <c r="K286" s="180"/>
      <c r="L286" s="39"/>
      <c r="M286" s="181" t="s">
        <v>1</v>
      </c>
      <c r="N286" s="182" t="s">
        <v>38</v>
      </c>
      <c r="O286" s="77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5" t="s">
        <v>365</v>
      </c>
      <c r="AT286" s="185" t="s">
        <v>191</v>
      </c>
      <c r="AU286" s="185" t="s">
        <v>82</v>
      </c>
      <c r="AY286" s="19" t="s">
        <v>189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9" t="s">
        <v>80</v>
      </c>
      <c r="BK286" s="186">
        <f>ROUND(I286*H286,2)</f>
        <v>0</v>
      </c>
      <c r="BL286" s="19" t="s">
        <v>365</v>
      </c>
      <c r="BM286" s="185" t="s">
        <v>658</v>
      </c>
    </row>
    <row r="287" s="12" customFormat="1" ht="25.92" customHeight="1">
      <c r="A287" s="12"/>
      <c r="B287" s="159"/>
      <c r="C287" s="12"/>
      <c r="D287" s="160" t="s">
        <v>72</v>
      </c>
      <c r="E287" s="161" t="s">
        <v>2701</v>
      </c>
      <c r="F287" s="161" t="s">
        <v>2702</v>
      </c>
      <c r="G287" s="12"/>
      <c r="H287" s="12"/>
      <c r="I287" s="162"/>
      <c r="J287" s="163">
        <f>BK287</f>
        <v>0</v>
      </c>
      <c r="K287" s="12"/>
      <c r="L287" s="159"/>
      <c r="M287" s="164"/>
      <c r="N287" s="165"/>
      <c r="O287" s="165"/>
      <c r="P287" s="166">
        <f>SUM(P288:P299)</f>
        <v>0</v>
      </c>
      <c r="Q287" s="165"/>
      <c r="R287" s="166">
        <f>SUM(R288:R299)</f>
        <v>0</v>
      </c>
      <c r="S287" s="165"/>
      <c r="T287" s="167">
        <f>SUM(T288:T299)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60" t="s">
        <v>104</v>
      </c>
      <c r="AT287" s="168" t="s">
        <v>72</v>
      </c>
      <c r="AU287" s="168" t="s">
        <v>73</v>
      </c>
      <c r="AY287" s="160" t="s">
        <v>189</v>
      </c>
      <c r="BK287" s="169">
        <f>SUM(BK288:BK299)</f>
        <v>0</v>
      </c>
    </row>
    <row r="288" s="2" customFormat="1" ht="24.15" customHeight="1">
      <c r="A288" s="38"/>
      <c r="B288" s="172"/>
      <c r="C288" s="173" t="s">
        <v>659</v>
      </c>
      <c r="D288" s="173" t="s">
        <v>191</v>
      </c>
      <c r="E288" s="174" t="s">
        <v>2703</v>
      </c>
      <c r="F288" s="175" t="s">
        <v>2704</v>
      </c>
      <c r="G288" s="176" t="s">
        <v>2705</v>
      </c>
      <c r="H288" s="177">
        <v>72</v>
      </c>
      <c r="I288" s="178"/>
      <c r="J288" s="179">
        <f>ROUND(I288*H288,2)</f>
        <v>0</v>
      </c>
      <c r="K288" s="180"/>
      <c r="L288" s="39"/>
      <c r="M288" s="181" t="s">
        <v>1</v>
      </c>
      <c r="N288" s="182" t="s">
        <v>38</v>
      </c>
      <c r="O288" s="77"/>
      <c r="P288" s="183">
        <f>O288*H288</f>
        <v>0</v>
      </c>
      <c r="Q288" s="183">
        <v>0</v>
      </c>
      <c r="R288" s="183">
        <f>Q288*H288</f>
        <v>0</v>
      </c>
      <c r="S288" s="183">
        <v>0</v>
      </c>
      <c r="T288" s="18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5" t="s">
        <v>2706</v>
      </c>
      <c r="AT288" s="185" t="s">
        <v>191</v>
      </c>
      <c r="AU288" s="185" t="s">
        <v>80</v>
      </c>
      <c r="AY288" s="19" t="s">
        <v>189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9" t="s">
        <v>80</v>
      </c>
      <c r="BK288" s="186">
        <f>ROUND(I288*H288,2)</f>
        <v>0</v>
      </c>
      <c r="BL288" s="19" t="s">
        <v>2706</v>
      </c>
      <c r="BM288" s="185" t="s">
        <v>662</v>
      </c>
    </row>
    <row r="289" s="13" customFormat="1">
      <c r="A289" s="13"/>
      <c r="B289" s="187"/>
      <c r="C289" s="13"/>
      <c r="D289" s="188" t="s">
        <v>195</v>
      </c>
      <c r="E289" s="189" t="s">
        <v>1</v>
      </c>
      <c r="F289" s="190" t="s">
        <v>2707</v>
      </c>
      <c r="G289" s="13"/>
      <c r="H289" s="189" t="s">
        <v>1</v>
      </c>
      <c r="I289" s="191"/>
      <c r="J289" s="13"/>
      <c r="K289" s="13"/>
      <c r="L289" s="187"/>
      <c r="M289" s="192"/>
      <c r="N289" s="193"/>
      <c r="O289" s="193"/>
      <c r="P289" s="193"/>
      <c r="Q289" s="193"/>
      <c r="R289" s="193"/>
      <c r="S289" s="193"/>
      <c r="T289" s="19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9" t="s">
        <v>195</v>
      </c>
      <c r="AU289" s="189" t="s">
        <v>80</v>
      </c>
      <c r="AV289" s="13" t="s">
        <v>80</v>
      </c>
      <c r="AW289" s="13" t="s">
        <v>30</v>
      </c>
      <c r="AX289" s="13" t="s">
        <v>73</v>
      </c>
      <c r="AY289" s="189" t="s">
        <v>189</v>
      </c>
    </row>
    <row r="290" s="14" customFormat="1">
      <c r="A290" s="14"/>
      <c r="B290" s="195"/>
      <c r="C290" s="14"/>
      <c r="D290" s="188" t="s">
        <v>195</v>
      </c>
      <c r="E290" s="196" t="s">
        <v>1</v>
      </c>
      <c r="F290" s="197" t="s">
        <v>300</v>
      </c>
      <c r="G290" s="14"/>
      <c r="H290" s="198">
        <v>40</v>
      </c>
      <c r="I290" s="199"/>
      <c r="J290" s="14"/>
      <c r="K290" s="14"/>
      <c r="L290" s="195"/>
      <c r="M290" s="200"/>
      <c r="N290" s="201"/>
      <c r="O290" s="201"/>
      <c r="P290" s="201"/>
      <c r="Q290" s="201"/>
      <c r="R290" s="201"/>
      <c r="S290" s="201"/>
      <c r="T290" s="20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6" t="s">
        <v>195</v>
      </c>
      <c r="AU290" s="196" t="s">
        <v>80</v>
      </c>
      <c r="AV290" s="14" t="s">
        <v>82</v>
      </c>
      <c r="AW290" s="14" t="s">
        <v>30</v>
      </c>
      <c r="AX290" s="14" t="s">
        <v>73</v>
      </c>
      <c r="AY290" s="196" t="s">
        <v>189</v>
      </c>
    </row>
    <row r="291" s="13" customFormat="1">
      <c r="A291" s="13"/>
      <c r="B291" s="187"/>
      <c r="C291" s="13"/>
      <c r="D291" s="188" t="s">
        <v>195</v>
      </c>
      <c r="E291" s="189" t="s">
        <v>1</v>
      </c>
      <c r="F291" s="190" t="s">
        <v>2708</v>
      </c>
      <c r="G291" s="13"/>
      <c r="H291" s="189" t="s">
        <v>1</v>
      </c>
      <c r="I291" s="191"/>
      <c r="J291" s="13"/>
      <c r="K291" s="13"/>
      <c r="L291" s="187"/>
      <c r="M291" s="192"/>
      <c r="N291" s="193"/>
      <c r="O291" s="193"/>
      <c r="P291" s="193"/>
      <c r="Q291" s="193"/>
      <c r="R291" s="193"/>
      <c r="S291" s="193"/>
      <c r="T291" s="19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9" t="s">
        <v>195</v>
      </c>
      <c r="AU291" s="189" t="s">
        <v>80</v>
      </c>
      <c r="AV291" s="13" t="s">
        <v>80</v>
      </c>
      <c r="AW291" s="13" t="s">
        <v>30</v>
      </c>
      <c r="AX291" s="13" t="s">
        <v>73</v>
      </c>
      <c r="AY291" s="189" t="s">
        <v>189</v>
      </c>
    </row>
    <row r="292" s="14" customFormat="1">
      <c r="A292" s="14"/>
      <c r="B292" s="195"/>
      <c r="C292" s="14"/>
      <c r="D292" s="188" t="s">
        <v>195</v>
      </c>
      <c r="E292" s="196" t="s">
        <v>1</v>
      </c>
      <c r="F292" s="197" t="s">
        <v>275</v>
      </c>
      <c r="G292" s="14"/>
      <c r="H292" s="198">
        <v>15</v>
      </c>
      <c r="I292" s="199"/>
      <c r="J292" s="14"/>
      <c r="K292" s="14"/>
      <c r="L292" s="195"/>
      <c r="M292" s="200"/>
      <c r="N292" s="201"/>
      <c r="O292" s="201"/>
      <c r="P292" s="201"/>
      <c r="Q292" s="201"/>
      <c r="R292" s="201"/>
      <c r="S292" s="201"/>
      <c r="T292" s="20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6" t="s">
        <v>195</v>
      </c>
      <c r="AU292" s="196" t="s">
        <v>80</v>
      </c>
      <c r="AV292" s="14" t="s">
        <v>82</v>
      </c>
      <c r="AW292" s="14" t="s">
        <v>30</v>
      </c>
      <c r="AX292" s="14" t="s">
        <v>73</v>
      </c>
      <c r="AY292" s="196" t="s">
        <v>189</v>
      </c>
    </row>
    <row r="293" s="13" customFormat="1">
      <c r="A293" s="13"/>
      <c r="B293" s="187"/>
      <c r="C293" s="13"/>
      <c r="D293" s="188" t="s">
        <v>195</v>
      </c>
      <c r="E293" s="189" t="s">
        <v>1</v>
      </c>
      <c r="F293" s="190" t="s">
        <v>2709</v>
      </c>
      <c r="G293" s="13"/>
      <c r="H293" s="189" t="s">
        <v>1</v>
      </c>
      <c r="I293" s="191"/>
      <c r="J293" s="13"/>
      <c r="K293" s="13"/>
      <c r="L293" s="187"/>
      <c r="M293" s="192"/>
      <c r="N293" s="193"/>
      <c r="O293" s="193"/>
      <c r="P293" s="193"/>
      <c r="Q293" s="193"/>
      <c r="R293" s="193"/>
      <c r="S293" s="193"/>
      <c r="T293" s="19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9" t="s">
        <v>195</v>
      </c>
      <c r="AU293" s="189" t="s">
        <v>80</v>
      </c>
      <c r="AV293" s="13" t="s">
        <v>80</v>
      </c>
      <c r="AW293" s="13" t="s">
        <v>30</v>
      </c>
      <c r="AX293" s="13" t="s">
        <v>73</v>
      </c>
      <c r="AY293" s="189" t="s">
        <v>189</v>
      </c>
    </row>
    <row r="294" s="14" customFormat="1">
      <c r="A294" s="14"/>
      <c r="B294" s="195"/>
      <c r="C294" s="14"/>
      <c r="D294" s="188" t="s">
        <v>195</v>
      </c>
      <c r="E294" s="196" t="s">
        <v>1</v>
      </c>
      <c r="F294" s="197" t="s">
        <v>285</v>
      </c>
      <c r="G294" s="14"/>
      <c r="H294" s="198">
        <v>17</v>
      </c>
      <c r="I294" s="199"/>
      <c r="J294" s="14"/>
      <c r="K294" s="14"/>
      <c r="L294" s="195"/>
      <c r="M294" s="200"/>
      <c r="N294" s="201"/>
      <c r="O294" s="201"/>
      <c r="P294" s="201"/>
      <c r="Q294" s="201"/>
      <c r="R294" s="201"/>
      <c r="S294" s="201"/>
      <c r="T294" s="20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6" t="s">
        <v>195</v>
      </c>
      <c r="AU294" s="196" t="s">
        <v>80</v>
      </c>
      <c r="AV294" s="14" t="s">
        <v>82</v>
      </c>
      <c r="AW294" s="14" t="s">
        <v>30</v>
      </c>
      <c r="AX294" s="14" t="s">
        <v>73</v>
      </c>
      <c r="AY294" s="196" t="s">
        <v>189</v>
      </c>
    </row>
    <row r="295" s="15" customFormat="1">
      <c r="A295" s="15"/>
      <c r="B295" s="203"/>
      <c r="C295" s="15"/>
      <c r="D295" s="188" t="s">
        <v>195</v>
      </c>
      <c r="E295" s="204" t="s">
        <v>1</v>
      </c>
      <c r="F295" s="205" t="s">
        <v>200</v>
      </c>
      <c r="G295" s="15"/>
      <c r="H295" s="206">
        <v>72</v>
      </c>
      <c r="I295" s="207"/>
      <c r="J295" s="15"/>
      <c r="K295" s="15"/>
      <c r="L295" s="203"/>
      <c r="M295" s="208"/>
      <c r="N295" s="209"/>
      <c r="O295" s="209"/>
      <c r="P295" s="209"/>
      <c r="Q295" s="209"/>
      <c r="R295" s="209"/>
      <c r="S295" s="209"/>
      <c r="T295" s="210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04" t="s">
        <v>195</v>
      </c>
      <c r="AU295" s="204" t="s">
        <v>80</v>
      </c>
      <c r="AV295" s="15" t="s">
        <v>104</v>
      </c>
      <c r="AW295" s="15" t="s">
        <v>30</v>
      </c>
      <c r="AX295" s="15" t="s">
        <v>80</v>
      </c>
      <c r="AY295" s="204" t="s">
        <v>189</v>
      </c>
    </row>
    <row r="296" s="2" customFormat="1" ht="16.5" customHeight="1">
      <c r="A296" s="38"/>
      <c r="B296" s="172"/>
      <c r="C296" s="173" t="s">
        <v>411</v>
      </c>
      <c r="D296" s="173" t="s">
        <v>191</v>
      </c>
      <c r="E296" s="174" t="s">
        <v>2710</v>
      </c>
      <c r="F296" s="175" t="s">
        <v>2711</v>
      </c>
      <c r="G296" s="176" t="s">
        <v>2705</v>
      </c>
      <c r="H296" s="177">
        <v>24</v>
      </c>
      <c r="I296" s="178"/>
      <c r="J296" s="179">
        <f>ROUND(I296*H296,2)</f>
        <v>0</v>
      </c>
      <c r="K296" s="180"/>
      <c r="L296" s="39"/>
      <c r="M296" s="181" t="s">
        <v>1</v>
      </c>
      <c r="N296" s="182" t="s">
        <v>38</v>
      </c>
      <c r="O296" s="77"/>
      <c r="P296" s="183">
        <f>O296*H296</f>
        <v>0</v>
      </c>
      <c r="Q296" s="183">
        <v>0</v>
      </c>
      <c r="R296" s="183">
        <f>Q296*H296</f>
        <v>0</v>
      </c>
      <c r="S296" s="183">
        <v>0</v>
      </c>
      <c r="T296" s="18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85" t="s">
        <v>2706</v>
      </c>
      <c r="AT296" s="185" t="s">
        <v>191</v>
      </c>
      <c r="AU296" s="185" t="s">
        <v>80</v>
      </c>
      <c r="AY296" s="19" t="s">
        <v>189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19" t="s">
        <v>80</v>
      </c>
      <c r="BK296" s="186">
        <f>ROUND(I296*H296,2)</f>
        <v>0</v>
      </c>
      <c r="BL296" s="19" t="s">
        <v>2706</v>
      </c>
      <c r="BM296" s="185" t="s">
        <v>665</v>
      </c>
    </row>
    <row r="297" s="13" customFormat="1">
      <c r="A297" s="13"/>
      <c r="B297" s="187"/>
      <c r="C297" s="13"/>
      <c r="D297" s="188" t="s">
        <v>195</v>
      </c>
      <c r="E297" s="189" t="s">
        <v>1</v>
      </c>
      <c r="F297" s="190" t="s">
        <v>2712</v>
      </c>
      <c r="G297" s="13"/>
      <c r="H297" s="189" t="s">
        <v>1</v>
      </c>
      <c r="I297" s="191"/>
      <c r="J297" s="13"/>
      <c r="K297" s="13"/>
      <c r="L297" s="187"/>
      <c r="M297" s="192"/>
      <c r="N297" s="193"/>
      <c r="O297" s="193"/>
      <c r="P297" s="193"/>
      <c r="Q297" s="193"/>
      <c r="R297" s="193"/>
      <c r="S297" s="193"/>
      <c r="T297" s="19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9" t="s">
        <v>195</v>
      </c>
      <c r="AU297" s="189" t="s">
        <v>80</v>
      </c>
      <c r="AV297" s="13" t="s">
        <v>80</v>
      </c>
      <c r="AW297" s="13" t="s">
        <v>30</v>
      </c>
      <c r="AX297" s="13" t="s">
        <v>73</v>
      </c>
      <c r="AY297" s="189" t="s">
        <v>189</v>
      </c>
    </row>
    <row r="298" s="14" customFormat="1">
      <c r="A298" s="14"/>
      <c r="B298" s="195"/>
      <c r="C298" s="14"/>
      <c r="D298" s="188" t="s">
        <v>195</v>
      </c>
      <c r="E298" s="196" t="s">
        <v>1</v>
      </c>
      <c r="F298" s="197" t="s">
        <v>257</v>
      </c>
      <c r="G298" s="14"/>
      <c r="H298" s="198">
        <v>24</v>
      </c>
      <c r="I298" s="199"/>
      <c r="J298" s="14"/>
      <c r="K298" s="14"/>
      <c r="L298" s="195"/>
      <c r="M298" s="200"/>
      <c r="N298" s="201"/>
      <c r="O298" s="201"/>
      <c r="P298" s="201"/>
      <c r="Q298" s="201"/>
      <c r="R298" s="201"/>
      <c r="S298" s="201"/>
      <c r="T298" s="20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6" t="s">
        <v>195</v>
      </c>
      <c r="AU298" s="196" t="s">
        <v>80</v>
      </c>
      <c r="AV298" s="14" t="s">
        <v>82</v>
      </c>
      <c r="AW298" s="14" t="s">
        <v>30</v>
      </c>
      <c r="AX298" s="14" t="s">
        <v>73</v>
      </c>
      <c r="AY298" s="196" t="s">
        <v>189</v>
      </c>
    </row>
    <row r="299" s="15" customFormat="1">
      <c r="A299" s="15"/>
      <c r="B299" s="203"/>
      <c r="C299" s="15"/>
      <c r="D299" s="188" t="s">
        <v>195</v>
      </c>
      <c r="E299" s="204" t="s">
        <v>1</v>
      </c>
      <c r="F299" s="205" t="s">
        <v>200</v>
      </c>
      <c r="G299" s="15"/>
      <c r="H299" s="206">
        <v>24</v>
      </c>
      <c r="I299" s="207"/>
      <c r="J299" s="15"/>
      <c r="K299" s="15"/>
      <c r="L299" s="203"/>
      <c r="M299" s="208"/>
      <c r="N299" s="209"/>
      <c r="O299" s="209"/>
      <c r="P299" s="209"/>
      <c r="Q299" s="209"/>
      <c r="R299" s="209"/>
      <c r="S299" s="209"/>
      <c r="T299" s="21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04" t="s">
        <v>195</v>
      </c>
      <c r="AU299" s="204" t="s">
        <v>80</v>
      </c>
      <c r="AV299" s="15" t="s">
        <v>104</v>
      </c>
      <c r="AW299" s="15" t="s">
        <v>30</v>
      </c>
      <c r="AX299" s="15" t="s">
        <v>80</v>
      </c>
      <c r="AY299" s="204" t="s">
        <v>189</v>
      </c>
    </row>
    <row r="300" s="12" customFormat="1" ht="25.92" customHeight="1">
      <c r="A300" s="12"/>
      <c r="B300" s="159"/>
      <c r="C300" s="12"/>
      <c r="D300" s="160" t="s">
        <v>72</v>
      </c>
      <c r="E300" s="161" t="s">
        <v>2392</v>
      </c>
      <c r="F300" s="161" t="s">
        <v>2392</v>
      </c>
      <c r="G300" s="12"/>
      <c r="H300" s="12"/>
      <c r="I300" s="162"/>
      <c r="J300" s="163">
        <f>BK300</f>
        <v>0</v>
      </c>
      <c r="K300" s="12"/>
      <c r="L300" s="159"/>
      <c r="M300" s="164"/>
      <c r="N300" s="165"/>
      <c r="O300" s="165"/>
      <c r="P300" s="166">
        <f>SUM(P301:P311)</f>
        <v>0</v>
      </c>
      <c r="Q300" s="165"/>
      <c r="R300" s="166">
        <f>SUM(R301:R311)</f>
        <v>0</v>
      </c>
      <c r="S300" s="165"/>
      <c r="T300" s="167">
        <f>SUM(T301:T311)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60" t="s">
        <v>80</v>
      </c>
      <c r="AT300" s="168" t="s">
        <v>72</v>
      </c>
      <c r="AU300" s="168" t="s">
        <v>73</v>
      </c>
      <c r="AY300" s="160" t="s">
        <v>189</v>
      </c>
      <c r="BK300" s="169">
        <f>SUM(BK301:BK311)</f>
        <v>0</v>
      </c>
    </row>
    <row r="301" s="2" customFormat="1" ht="37.8" customHeight="1">
      <c r="A301" s="38"/>
      <c r="B301" s="172"/>
      <c r="C301" s="173" t="s">
        <v>667</v>
      </c>
      <c r="D301" s="173" t="s">
        <v>191</v>
      </c>
      <c r="E301" s="174" t="s">
        <v>2713</v>
      </c>
      <c r="F301" s="175" t="s">
        <v>2714</v>
      </c>
      <c r="G301" s="176" t="s">
        <v>2395</v>
      </c>
      <c r="H301" s="177">
        <v>1</v>
      </c>
      <c r="I301" s="178"/>
      <c r="J301" s="179">
        <f>ROUND(I301*H301,2)</f>
        <v>0</v>
      </c>
      <c r="K301" s="180"/>
      <c r="L301" s="39"/>
      <c r="M301" s="181" t="s">
        <v>1</v>
      </c>
      <c r="N301" s="182" t="s">
        <v>38</v>
      </c>
      <c r="O301" s="77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5" t="s">
        <v>104</v>
      </c>
      <c r="AT301" s="185" t="s">
        <v>191</v>
      </c>
      <c r="AU301" s="185" t="s">
        <v>80</v>
      </c>
      <c r="AY301" s="19" t="s">
        <v>189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9" t="s">
        <v>80</v>
      </c>
      <c r="BK301" s="186">
        <f>ROUND(I301*H301,2)</f>
        <v>0</v>
      </c>
      <c r="BL301" s="19" t="s">
        <v>104</v>
      </c>
      <c r="BM301" s="185" t="s">
        <v>670</v>
      </c>
    </row>
    <row r="302" s="2" customFormat="1" ht="49.05" customHeight="1">
      <c r="A302" s="38"/>
      <c r="B302" s="172"/>
      <c r="C302" s="173" t="s">
        <v>415</v>
      </c>
      <c r="D302" s="173" t="s">
        <v>191</v>
      </c>
      <c r="E302" s="174" t="s">
        <v>2715</v>
      </c>
      <c r="F302" s="175" t="s">
        <v>2716</v>
      </c>
      <c r="G302" s="176" t="s">
        <v>2395</v>
      </c>
      <c r="H302" s="177">
        <v>14</v>
      </c>
      <c r="I302" s="178"/>
      <c r="J302" s="179">
        <f>ROUND(I302*H302,2)</f>
        <v>0</v>
      </c>
      <c r="K302" s="180"/>
      <c r="L302" s="39"/>
      <c r="M302" s="181" t="s">
        <v>1</v>
      </c>
      <c r="N302" s="182" t="s">
        <v>38</v>
      </c>
      <c r="O302" s="77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5" t="s">
        <v>104</v>
      </c>
      <c r="AT302" s="185" t="s">
        <v>191</v>
      </c>
      <c r="AU302" s="185" t="s">
        <v>80</v>
      </c>
      <c r="AY302" s="19" t="s">
        <v>189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9" t="s">
        <v>80</v>
      </c>
      <c r="BK302" s="186">
        <f>ROUND(I302*H302,2)</f>
        <v>0</v>
      </c>
      <c r="BL302" s="19" t="s">
        <v>104</v>
      </c>
      <c r="BM302" s="185" t="s">
        <v>674</v>
      </c>
    </row>
    <row r="303" s="2" customFormat="1" ht="49.05" customHeight="1">
      <c r="A303" s="38"/>
      <c r="B303" s="172"/>
      <c r="C303" s="173" t="s">
        <v>675</v>
      </c>
      <c r="D303" s="173" t="s">
        <v>191</v>
      </c>
      <c r="E303" s="174" t="s">
        <v>2717</v>
      </c>
      <c r="F303" s="175" t="s">
        <v>2718</v>
      </c>
      <c r="G303" s="176" t="s">
        <v>2395</v>
      </c>
      <c r="H303" s="177">
        <v>1</v>
      </c>
      <c r="I303" s="178"/>
      <c r="J303" s="179">
        <f>ROUND(I303*H303,2)</f>
        <v>0</v>
      </c>
      <c r="K303" s="180"/>
      <c r="L303" s="39"/>
      <c r="M303" s="181" t="s">
        <v>1</v>
      </c>
      <c r="N303" s="182" t="s">
        <v>38</v>
      </c>
      <c r="O303" s="77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5" t="s">
        <v>104</v>
      </c>
      <c r="AT303" s="185" t="s">
        <v>191</v>
      </c>
      <c r="AU303" s="185" t="s">
        <v>80</v>
      </c>
      <c r="AY303" s="19" t="s">
        <v>189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9" t="s">
        <v>80</v>
      </c>
      <c r="BK303" s="186">
        <f>ROUND(I303*H303,2)</f>
        <v>0</v>
      </c>
      <c r="BL303" s="19" t="s">
        <v>104</v>
      </c>
      <c r="BM303" s="185" t="s">
        <v>678</v>
      </c>
    </row>
    <row r="304" s="2" customFormat="1" ht="37.8" customHeight="1">
      <c r="A304" s="38"/>
      <c r="B304" s="172"/>
      <c r="C304" s="173" t="s">
        <v>421</v>
      </c>
      <c r="D304" s="173" t="s">
        <v>191</v>
      </c>
      <c r="E304" s="174" t="s">
        <v>2719</v>
      </c>
      <c r="F304" s="175" t="s">
        <v>2720</v>
      </c>
      <c r="G304" s="176" t="s">
        <v>223</v>
      </c>
      <c r="H304" s="177">
        <v>1</v>
      </c>
      <c r="I304" s="178"/>
      <c r="J304" s="179">
        <f>ROUND(I304*H304,2)</f>
        <v>0</v>
      </c>
      <c r="K304" s="180"/>
      <c r="L304" s="39"/>
      <c r="M304" s="181" t="s">
        <v>1</v>
      </c>
      <c r="N304" s="182" t="s">
        <v>38</v>
      </c>
      <c r="O304" s="77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85" t="s">
        <v>104</v>
      </c>
      <c r="AT304" s="185" t="s">
        <v>191</v>
      </c>
      <c r="AU304" s="185" t="s">
        <v>80</v>
      </c>
      <c r="AY304" s="19" t="s">
        <v>189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9" t="s">
        <v>80</v>
      </c>
      <c r="BK304" s="186">
        <f>ROUND(I304*H304,2)</f>
        <v>0</v>
      </c>
      <c r="BL304" s="19" t="s">
        <v>104</v>
      </c>
      <c r="BM304" s="185" t="s">
        <v>682</v>
      </c>
    </row>
    <row r="305" s="2" customFormat="1" ht="24.15" customHeight="1">
      <c r="A305" s="38"/>
      <c r="B305" s="172"/>
      <c r="C305" s="173" t="s">
        <v>684</v>
      </c>
      <c r="D305" s="173" t="s">
        <v>191</v>
      </c>
      <c r="E305" s="174" t="s">
        <v>254</v>
      </c>
      <c r="F305" s="175" t="s">
        <v>2721</v>
      </c>
      <c r="G305" s="176" t="s">
        <v>223</v>
      </c>
      <c r="H305" s="177">
        <v>6</v>
      </c>
      <c r="I305" s="178"/>
      <c r="J305" s="179">
        <f>ROUND(I305*H305,2)</f>
        <v>0</v>
      </c>
      <c r="K305" s="180"/>
      <c r="L305" s="39"/>
      <c r="M305" s="181" t="s">
        <v>1</v>
      </c>
      <c r="N305" s="182" t="s">
        <v>38</v>
      </c>
      <c r="O305" s="77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85" t="s">
        <v>104</v>
      </c>
      <c r="AT305" s="185" t="s">
        <v>191</v>
      </c>
      <c r="AU305" s="185" t="s">
        <v>80</v>
      </c>
      <c r="AY305" s="19" t="s">
        <v>189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9" t="s">
        <v>80</v>
      </c>
      <c r="BK305" s="186">
        <f>ROUND(I305*H305,2)</f>
        <v>0</v>
      </c>
      <c r="BL305" s="19" t="s">
        <v>104</v>
      </c>
      <c r="BM305" s="185" t="s">
        <v>687</v>
      </c>
    </row>
    <row r="306" s="2" customFormat="1" ht="37.8" customHeight="1">
      <c r="A306" s="38"/>
      <c r="B306" s="172"/>
      <c r="C306" s="219" t="s">
        <v>426</v>
      </c>
      <c r="D306" s="219" t="s">
        <v>874</v>
      </c>
      <c r="E306" s="220" t="s">
        <v>2722</v>
      </c>
      <c r="F306" s="221" t="s">
        <v>2723</v>
      </c>
      <c r="G306" s="222" t="s">
        <v>2395</v>
      </c>
      <c r="H306" s="223">
        <v>53</v>
      </c>
      <c r="I306" s="224"/>
      <c r="J306" s="225">
        <f>ROUND(I306*H306,2)</f>
        <v>0</v>
      </c>
      <c r="K306" s="226"/>
      <c r="L306" s="227"/>
      <c r="M306" s="228" t="s">
        <v>1</v>
      </c>
      <c r="N306" s="229" t="s">
        <v>38</v>
      </c>
      <c r="O306" s="77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85" t="s">
        <v>116</v>
      </c>
      <c r="AT306" s="185" t="s">
        <v>874</v>
      </c>
      <c r="AU306" s="185" t="s">
        <v>80</v>
      </c>
      <c r="AY306" s="19" t="s">
        <v>189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9" t="s">
        <v>80</v>
      </c>
      <c r="BK306" s="186">
        <f>ROUND(I306*H306,2)</f>
        <v>0</v>
      </c>
      <c r="BL306" s="19" t="s">
        <v>104</v>
      </c>
      <c r="BM306" s="185" t="s">
        <v>702</v>
      </c>
    </row>
    <row r="307" s="2" customFormat="1" ht="37.8" customHeight="1">
      <c r="A307" s="38"/>
      <c r="B307" s="172"/>
      <c r="C307" s="219" t="s">
        <v>703</v>
      </c>
      <c r="D307" s="219" t="s">
        <v>874</v>
      </c>
      <c r="E307" s="220" t="s">
        <v>2724</v>
      </c>
      <c r="F307" s="221" t="s">
        <v>2725</v>
      </c>
      <c r="G307" s="222" t="s">
        <v>2395</v>
      </c>
      <c r="H307" s="223">
        <v>24</v>
      </c>
      <c r="I307" s="224"/>
      <c r="J307" s="225">
        <f>ROUND(I307*H307,2)</f>
        <v>0</v>
      </c>
      <c r="K307" s="226"/>
      <c r="L307" s="227"/>
      <c r="M307" s="228" t="s">
        <v>1</v>
      </c>
      <c r="N307" s="229" t="s">
        <v>38</v>
      </c>
      <c r="O307" s="77"/>
      <c r="P307" s="183">
        <f>O307*H307</f>
        <v>0</v>
      </c>
      <c r="Q307" s="183">
        <v>0</v>
      </c>
      <c r="R307" s="183">
        <f>Q307*H307</f>
        <v>0</v>
      </c>
      <c r="S307" s="183">
        <v>0</v>
      </c>
      <c r="T307" s="18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5" t="s">
        <v>116</v>
      </c>
      <c r="AT307" s="185" t="s">
        <v>874</v>
      </c>
      <c r="AU307" s="185" t="s">
        <v>80</v>
      </c>
      <c r="AY307" s="19" t="s">
        <v>189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9" t="s">
        <v>80</v>
      </c>
      <c r="BK307" s="186">
        <f>ROUND(I307*H307,2)</f>
        <v>0</v>
      </c>
      <c r="BL307" s="19" t="s">
        <v>104</v>
      </c>
      <c r="BM307" s="185" t="s">
        <v>706</v>
      </c>
    </row>
    <row r="308" s="2" customFormat="1" ht="24.15" customHeight="1">
      <c r="A308" s="38"/>
      <c r="B308" s="172"/>
      <c r="C308" s="219" t="s">
        <v>431</v>
      </c>
      <c r="D308" s="219" t="s">
        <v>874</v>
      </c>
      <c r="E308" s="220" t="s">
        <v>2726</v>
      </c>
      <c r="F308" s="221" t="s">
        <v>2727</v>
      </c>
      <c r="G308" s="222" t="s">
        <v>2395</v>
      </c>
      <c r="H308" s="223">
        <v>30</v>
      </c>
      <c r="I308" s="224"/>
      <c r="J308" s="225">
        <f>ROUND(I308*H308,2)</f>
        <v>0</v>
      </c>
      <c r="K308" s="226"/>
      <c r="L308" s="227"/>
      <c r="M308" s="228" t="s">
        <v>1</v>
      </c>
      <c r="N308" s="229" t="s">
        <v>38</v>
      </c>
      <c r="O308" s="77"/>
      <c r="P308" s="183">
        <f>O308*H308</f>
        <v>0</v>
      </c>
      <c r="Q308" s="183">
        <v>0</v>
      </c>
      <c r="R308" s="183">
        <f>Q308*H308</f>
        <v>0</v>
      </c>
      <c r="S308" s="183">
        <v>0</v>
      </c>
      <c r="T308" s="18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5" t="s">
        <v>116</v>
      </c>
      <c r="AT308" s="185" t="s">
        <v>874</v>
      </c>
      <c r="AU308" s="185" t="s">
        <v>80</v>
      </c>
      <c r="AY308" s="19" t="s">
        <v>189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9" t="s">
        <v>80</v>
      </c>
      <c r="BK308" s="186">
        <f>ROUND(I308*H308,2)</f>
        <v>0</v>
      </c>
      <c r="BL308" s="19" t="s">
        <v>104</v>
      </c>
      <c r="BM308" s="185" t="s">
        <v>711</v>
      </c>
    </row>
    <row r="309" s="2" customFormat="1" ht="24.15" customHeight="1">
      <c r="A309" s="38"/>
      <c r="B309" s="172"/>
      <c r="C309" s="219" t="s">
        <v>720</v>
      </c>
      <c r="D309" s="219" t="s">
        <v>874</v>
      </c>
      <c r="E309" s="220" t="s">
        <v>2728</v>
      </c>
      <c r="F309" s="221" t="s">
        <v>2729</v>
      </c>
      <c r="G309" s="222" t="s">
        <v>2395</v>
      </c>
      <c r="H309" s="223">
        <v>5</v>
      </c>
      <c r="I309" s="224"/>
      <c r="J309" s="225">
        <f>ROUND(I309*H309,2)</f>
        <v>0</v>
      </c>
      <c r="K309" s="226"/>
      <c r="L309" s="227"/>
      <c r="M309" s="228" t="s">
        <v>1</v>
      </c>
      <c r="N309" s="229" t="s">
        <v>38</v>
      </c>
      <c r="O309" s="77"/>
      <c r="P309" s="183">
        <f>O309*H309</f>
        <v>0</v>
      </c>
      <c r="Q309" s="183">
        <v>0</v>
      </c>
      <c r="R309" s="183">
        <f>Q309*H309</f>
        <v>0</v>
      </c>
      <c r="S309" s="183">
        <v>0</v>
      </c>
      <c r="T309" s="18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85" t="s">
        <v>116</v>
      </c>
      <c r="AT309" s="185" t="s">
        <v>874</v>
      </c>
      <c r="AU309" s="185" t="s">
        <v>80</v>
      </c>
      <c r="AY309" s="19" t="s">
        <v>189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9" t="s">
        <v>80</v>
      </c>
      <c r="BK309" s="186">
        <f>ROUND(I309*H309,2)</f>
        <v>0</v>
      </c>
      <c r="BL309" s="19" t="s">
        <v>104</v>
      </c>
      <c r="BM309" s="185" t="s">
        <v>723</v>
      </c>
    </row>
    <row r="310" s="2" customFormat="1" ht="62.7" customHeight="1">
      <c r="A310" s="38"/>
      <c r="B310" s="172"/>
      <c r="C310" s="219" t="s">
        <v>434</v>
      </c>
      <c r="D310" s="219" t="s">
        <v>874</v>
      </c>
      <c r="E310" s="220" t="s">
        <v>2730</v>
      </c>
      <c r="F310" s="221" t="s">
        <v>2731</v>
      </c>
      <c r="G310" s="222" t="s">
        <v>2395</v>
      </c>
      <c r="H310" s="223">
        <v>14</v>
      </c>
      <c r="I310" s="224"/>
      <c r="J310" s="225">
        <f>ROUND(I310*H310,2)</f>
        <v>0</v>
      </c>
      <c r="K310" s="226"/>
      <c r="L310" s="227"/>
      <c r="M310" s="228" t="s">
        <v>1</v>
      </c>
      <c r="N310" s="229" t="s">
        <v>38</v>
      </c>
      <c r="O310" s="77"/>
      <c r="P310" s="183">
        <f>O310*H310</f>
        <v>0</v>
      </c>
      <c r="Q310" s="183">
        <v>0</v>
      </c>
      <c r="R310" s="183">
        <f>Q310*H310</f>
        <v>0</v>
      </c>
      <c r="S310" s="183">
        <v>0</v>
      </c>
      <c r="T310" s="18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85" t="s">
        <v>116</v>
      </c>
      <c r="AT310" s="185" t="s">
        <v>874</v>
      </c>
      <c r="AU310" s="185" t="s">
        <v>80</v>
      </c>
      <c r="AY310" s="19" t="s">
        <v>189</v>
      </c>
      <c r="BE310" s="186">
        <f>IF(N310="základní",J310,0)</f>
        <v>0</v>
      </c>
      <c r="BF310" s="186">
        <f>IF(N310="snížená",J310,0)</f>
        <v>0</v>
      </c>
      <c r="BG310" s="186">
        <f>IF(N310="zákl. přenesená",J310,0)</f>
        <v>0</v>
      </c>
      <c r="BH310" s="186">
        <f>IF(N310="sníž. přenesená",J310,0)</f>
        <v>0</v>
      </c>
      <c r="BI310" s="186">
        <f>IF(N310="nulová",J310,0)</f>
        <v>0</v>
      </c>
      <c r="BJ310" s="19" t="s">
        <v>80</v>
      </c>
      <c r="BK310" s="186">
        <f>ROUND(I310*H310,2)</f>
        <v>0</v>
      </c>
      <c r="BL310" s="19" t="s">
        <v>104</v>
      </c>
      <c r="BM310" s="185" t="s">
        <v>728</v>
      </c>
    </row>
    <row r="311" s="2" customFormat="1" ht="24.15" customHeight="1">
      <c r="A311" s="38"/>
      <c r="B311" s="172"/>
      <c r="C311" s="219" t="s">
        <v>731</v>
      </c>
      <c r="D311" s="219" t="s">
        <v>874</v>
      </c>
      <c r="E311" s="220" t="s">
        <v>2732</v>
      </c>
      <c r="F311" s="221" t="s">
        <v>2733</v>
      </c>
      <c r="G311" s="222" t="s">
        <v>2395</v>
      </c>
      <c r="H311" s="223">
        <v>3</v>
      </c>
      <c r="I311" s="224"/>
      <c r="J311" s="225">
        <f>ROUND(I311*H311,2)</f>
        <v>0</v>
      </c>
      <c r="K311" s="226"/>
      <c r="L311" s="227"/>
      <c r="M311" s="236" t="s">
        <v>1</v>
      </c>
      <c r="N311" s="237" t="s">
        <v>38</v>
      </c>
      <c r="O311" s="233"/>
      <c r="P311" s="234">
        <f>O311*H311</f>
        <v>0</v>
      </c>
      <c r="Q311" s="234">
        <v>0</v>
      </c>
      <c r="R311" s="234">
        <f>Q311*H311</f>
        <v>0</v>
      </c>
      <c r="S311" s="234">
        <v>0</v>
      </c>
      <c r="T311" s="235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5" t="s">
        <v>116</v>
      </c>
      <c r="AT311" s="185" t="s">
        <v>874</v>
      </c>
      <c r="AU311" s="185" t="s">
        <v>80</v>
      </c>
      <c r="AY311" s="19" t="s">
        <v>189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9" t="s">
        <v>80</v>
      </c>
      <c r="BK311" s="186">
        <f>ROUND(I311*H311,2)</f>
        <v>0</v>
      </c>
      <c r="BL311" s="19" t="s">
        <v>104</v>
      </c>
      <c r="BM311" s="185" t="s">
        <v>734</v>
      </c>
    </row>
    <row r="312" s="2" customFormat="1" ht="6.96" customHeight="1">
      <c r="A312" s="38"/>
      <c r="B312" s="60"/>
      <c r="C312" s="61"/>
      <c r="D312" s="61"/>
      <c r="E312" s="61"/>
      <c r="F312" s="61"/>
      <c r="G312" s="61"/>
      <c r="H312" s="61"/>
      <c r="I312" s="61"/>
      <c r="J312" s="61"/>
      <c r="K312" s="61"/>
      <c r="L312" s="39"/>
      <c r="M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</sheetData>
  <autoFilter ref="C129:K311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2734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ROUND((SUM(BE123:BE213)),  2)</f>
        <v>0</v>
      </c>
      <c r="G33" s="38"/>
      <c r="H33" s="38"/>
      <c r="I33" s="128">
        <v>0.20999999999999999</v>
      </c>
      <c r="J33" s="127">
        <f>ROUND(((SUM(BE123:BE213))*I33),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ROUND((SUM(BF123:BF213)),  2)</f>
        <v>0</v>
      </c>
      <c r="G34" s="38"/>
      <c r="H34" s="38"/>
      <c r="I34" s="128">
        <v>0.12</v>
      </c>
      <c r="J34" s="127">
        <f>ROUND(((SUM(BF123:BF213))*I34),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ROUND((SUM(BG123:BG213)),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ROUND((SUM(BH123:BH213)),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ROUND((SUM(BI123:BI213)),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e - fotovoltaika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154</v>
      </c>
      <c r="E97" s="142"/>
      <c r="F97" s="142"/>
      <c r="G97" s="142"/>
      <c r="H97" s="142"/>
      <c r="I97" s="142"/>
      <c r="J97" s="143">
        <f>J124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159</v>
      </c>
      <c r="E98" s="146"/>
      <c r="F98" s="146"/>
      <c r="G98" s="146"/>
      <c r="H98" s="146"/>
      <c r="I98" s="146"/>
      <c r="J98" s="147">
        <f>J125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0"/>
      <c r="C99" s="9"/>
      <c r="D99" s="141" t="s">
        <v>2493</v>
      </c>
      <c r="E99" s="142"/>
      <c r="F99" s="142"/>
      <c r="G99" s="142"/>
      <c r="H99" s="142"/>
      <c r="I99" s="142"/>
      <c r="J99" s="143">
        <f>J189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2494</v>
      </c>
      <c r="E100" s="146"/>
      <c r="F100" s="146"/>
      <c r="G100" s="146"/>
      <c r="H100" s="146"/>
      <c r="I100" s="146"/>
      <c r="J100" s="147">
        <f>J190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2495</v>
      </c>
      <c r="E101" s="146"/>
      <c r="F101" s="146"/>
      <c r="G101" s="146"/>
      <c r="H101" s="146"/>
      <c r="I101" s="146"/>
      <c r="J101" s="147">
        <f>J192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0"/>
      <c r="C102" s="9"/>
      <c r="D102" s="141" t="s">
        <v>2497</v>
      </c>
      <c r="E102" s="142"/>
      <c r="F102" s="142"/>
      <c r="G102" s="142"/>
      <c r="H102" s="142"/>
      <c r="I102" s="142"/>
      <c r="J102" s="143">
        <f>J194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0"/>
      <c r="C103" s="9"/>
      <c r="D103" s="141" t="s">
        <v>2126</v>
      </c>
      <c r="E103" s="142"/>
      <c r="F103" s="142"/>
      <c r="G103" s="142"/>
      <c r="H103" s="142"/>
      <c r="I103" s="142"/>
      <c r="J103" s="143">
        <f>J211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174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21" t="str">
        <f>E7</f>
        <v>BODARCHITEKTI202401 - KODUS Kamenice - druhá etapa-16.3.25</v>
      </c>
      <c r="F113" s="32"/>
      <c r="G113" s="32"/>
      <c r="H113" s="32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138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E9</f>
        <v>e - fotovoltaika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F12</f>
        <v xml:space="preserve"> </v>
      </c>
      <c r="G117" s="38"/>
      <c r="H117" s="38"/>
      <c r="I117" s="32" t="s">
        <v>22</v>
      </c>
      <c r="J117" s="69" t="str">
        <f>IF(J12="","",J12)</f>
        <v>10. 3. 2025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38"/>
      <c r="E119" s="38"/>
      <c r="F119" s="27" t="str">
        <f>E15</f>
        <v xml:space="preserve"> </v>
      </c>
      <c r="G119" s="38"/>
      <c r="H119" s="38"/>
      <c r="I119" s="32" t="s">
        <v>29</v>
      </c>
      <c r="J119" s="36" t="str">
        <f>E21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38"/>
      <c r="E120" s="38"/>
      <c r="F120" s="27" t="str">
        <f>IF(E18="","",E18)</f>
        <v>Vyplň údaj</v>
      </c>
      <c r="G120" s="38"/>
      <c r="H120" s="38"/>
      <c r="I120" s="32" t="s">
        <v>31</v>
      </c>
      <c r="J120" s="36" t="str">
        <f>E24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48"/>
      <c r="B122" s="149"/>
      <c r="C122" s="150" t="s">
        <v>175</v>
      </c>
      <c r="D122" s="151" t="s">
        <v>58</v>
      </c>
      <c r="E122" s="151" t="s">
        <v>54</v>
      </c>
      <c r="F122" s="151" t="s">
        <v>55</v>
      </c>
      <c r="G122" s="151" t="s">
        <v>176</v>
      </c>
      <c r="H122" s="151" t="s">
        <v>177</v>
      </c>
      <c r="I122" s="151" t="s">
        <v>178</v>
      </c>
      <c r="J122" s="152" t="s">
        <v>142</v>
      </c>
      <c r="K122" s="153" t="s">
        <v>179</v>
      </c>
      <c r="L122" s="154"/>
      <c r="M122" s="86" t="s">
        <v>1</v>
      </c>
      <c r="N122" s="87" t="s">
        <v>37</v>
      </c>
      <c r="O122" s="87" t="s">
        <v>180</v>
      </c>
      <c r="P122" s="87" t="s">
        <v>181</v>
      </c>
      <c r="Q122" s="87" t="s">
        <v>182</v>
      </c>
      <c r="R122" s="87" t="s">
        <v>183</v>
      </c>
      <c r="S122" s="87" t="s">
        <v>184</v>
      </c>
      <c r="T122" s="88" t="s">
        <v>185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</row>
    <row r="123" s="2" customFormat="1" ht="22.8" customHeight="1">
      <c r="A123" s="38"/>
      <c r="B123" s="39"/>
      <c r="C123" s="93" t="s">
        <v>186</v>
      </c>
      <c r="D123" s="38"/>
      <c r="E123" s="38"/>
      <c r="F123" s="38"/>
      <c r="G123" s="38"/>
      <c r="H123" s="38"/>
      <c r="I123" s="38"/>
      <c r="J123" s="155">
        <f>BK123</f>
        <v>0</v>
      </c>
      <c r="K123" s="38"/>
      <c r="L123" s="39"/>
      <c r="M123" s="89"/>
      <c r="N123" s="73"/>
      <c r="O123" s="90"/>
      <c r="P123" s="156">
        <f>P124+P189+P194+P211</f>
        <v>0</v>
      </c>
      <c r="Q123" s="90"/>
      <c r="R123" s="156">
        <f>R124+R189+R194+R211</f>
        <v>0</v>
      </c>
      <c r="S123" s="90"/>
      <c r="T123" s="157">
        <f>T124+T189+T194+T211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72</v>
      </c>
      <c r="AU123" s="19" t="s">
        <v>144</v>
      </c>
      <c r="BK123" s="158">
        <f>BK124+BK189+BK194+BK211</f>
        <v>0</v>
      </c>
    </row>
    <row r="124" s="12" customFormat="1" ht="25.92" customHeight="1">
      <c r="A124" s="12"/>
      <c r="B124" s="159"/>
      <c r="C124" s="12"/>
      <c r="D124" s="160" t="s">
        <v>72</v>
      </c>
      <c r="E124" s="161" t="s">
        <v>978</v>
      </c>
      <c r="F124" s="161" t="s">
        <v>979</v>
      </c>
      <c r="G124" s="12"/>
      <c r="H124" s="12"/>
      <c r="I124" s="162"/>
      <c r="J124" s="163">
        <f>BK124</f>
        <v>0</v>
      </c>
      <c r="K124" s="12"/>
      <c r="L124" s="159"/>
      <c r="M124" s="164"/>
      <c r="N124" s="165"/>
      <c r="O124" s="165"/>
      <c r="P124" s="166">
        <f>P125</f>
        <v>0</v>
      </c>
      <c r="Q124" s="165"/>
      <c r="R124" s="166">
        <f>R125</f>
        <v>0</v>
      </c>
      <c r="S124" s="165"/>
      <c r="T124" s="16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82</v>
      </c>
      <c r="AT124" s="168" t="s">
        <v>72</v>
      </c>
      <c r="AU124" s="168" t="s">
        <v>73</v>
      </c>
      <c r="AY124" s="160" t="s">
        <v>189</v>
      </c>
      <c r="BK124" s="169">
        <f>BK125</f>
        <v>0</v>
      </c>
    </row>
    <row r="125" s="12" customFormat="1" ht="22.8" customHeight="1">
      <c r="A125" s="12"/>
      <c r="B125" s="159"/>
      <c r="C125" s="12"/>
      <c r="D125" s="160" t="s">
        <v>72</v>
      </c>
      <c r="E125" s="170" t="s">
        <v>1280</v>
      </c>
      <c r="F125" s="170" t="s">
        <v>1281</v>
      </c>
      <c r="G125" s="12"/>
      <c r="H125" s="12"/>
      <c r="I125" s="162"/>
      <c r="J125" s="171">
        <f>BK125</f>
        <v>0</v>
      </c>
      <c r="K125" s="12"/>
      <c r="L125" s="159"/>
      <c r="M125" s="164"/>
      <c r="N125" s="165"/>
      <c r="O125" s="165"/>
      <c r="P125" s="166">
        <f>SUM(P126:P188)</f>
        <v>0</v>
      </c>
      <c r="Q125" s="165"/>
      <c r="R125" s="166">
        <f>SUM(R126:R188)</f>
        <v>0</v>
      </c>
      <c r="S125" s="165"/>
      <c r="T125" s="167">
        <f>SUM(T126:T188)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82</v>
      </c>
      <c r="AT125" s="168" t="s">
        <v>72</v>
      </c>
      <c r="AU125" s="168" t="s">
        <v>80</v>
      </c>
      <c r="AY125" s="160" t="s">
        <v>189</v>
      </c>
      <c r="BK125" s="169">
        <f>SUM(BK126:BK188)</f>
        <v>0</v>
      </c>
    </row>
    <row r="126" s="2" customFormat="1" ht="33" customHeight="1">
      <c r="A126" s="38"/>
      <c r="B126" s="172"/>
      <c r="C126" s="173" t="s">
        <v>80</v>
      </c>
      <c r="D126" s="173" t="s">
        <v>191</v>
      </c>
      <c r="E126" s="174" t="s">
        <v>2735</v>
      </c>
      <c r="F126" s="175" t="s">
        <v>2736</v>
      </c>
      <c r="G126" s="176" t="s">
        <v>228</v>
      </c>
      <c r="H126" s="177">
        <v>60</v>
      </c>
      <c r="I126" s="178"/>
      <c r="J126" s="179">
        <f>ROUND(I126*H126,2)</f>
        <v>0</v>
      </c>
      <c r="K126" s="180"/>
      <c r="L126" s="39"/>
      <c r="M126" s="181" t="s">
        <v>1</v>
      </c>
      <c r="N126" s="182" t="s">
        <v>38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233</v>
      </c>
      <c r="AT126" s="185" t="s">
        <v>191</v>
      </c>
      <c r="AU126" s="185" t="s">
        <v>82</v>
      </c>
      <c r="AY126" s="19" t="s">
        <v>189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80</v>
      </c>
      <c r="BK126" s="186">
        <f>ROUND(I126*H126,2)</f>
        <v>0</v>
      </c>
      <c r="BL126" s="19" t="s">
        <v>233</v>
      </c>
      <c r="BM126" s="185" t="s">
        <v>82</v>
      </c>
    </row>
    <row r="127" s="2" customFormat="1" ht="24.15" customHeight="1">
      <c r="A127" s="38"/>
      <c r="B127" s="172"/>
      <c r="C127" s="219" t="s">
        <v>82</v>
      </c>
      <c r="D127" s="219" t="s">
        <v>874</v>
      </c>
      <c r="E127" s="220" t="s">
        <v>2737</v>
      </c>
      <c r="F127" s="221" t="s">
        <v>2738</v>
      </c>
      <c r="G127" s="222" t="s">
        <v>228</v>
      </c>
      <c r="H127" s="223">
        <v>69</v>
      </c>
      <c r="I127" s="224"/>
      <c r="J127" s="225">
        <f>ROUND(I127*H127,2)</f>
        <v>0</v>
      </c>
      <c r="K127" s="226"/>
      <c r="L127" s="227"/>
      <c r="M127" s="228" t="s">
        <v>1</v>
      </c>
      <c r="N127" s="229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281</v>
      </c>
      <c r="AT127" s="185" t="s">
        <v>874</v>
      </c>
      <c r="AU127" s="185" t="s">
        <v>82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233</v>
      </c>
      <c r="BM127" s="185" t="s">
        <v>104</v>
      </c>
    </row>
    <row r="128" s="14" customFormat="1">
      <c r="A128" s="14"/>
      <c r="B128" s="195"/>
      <c r="C128" s="14"/>
      <c r="D128" s="188" t="s">
        <v>195</v>
      </c>
      <c r="E128" s="196" t="s">
        <v>1</v>
      </c>
      <c r="F128" s="197" t="s">
        <v>2739</v>
      </c>
      <c r="G128" s="14"/>
      <c r="H128" s="198">
        <v>69</v>
      </c>
      <c r="I128" s="199"/>
      <c r="J128" s="14"/>
      <c r="K128" s="14"/>
      <c r="L128" s="195"/>
      <c r="M128" s="200"/>
      <c r="N128" s="201"/>
      <c r="O128" s="201"/>
      <c r="P128" s="201"/>
      <c r="Q128" s="201"/>
      <c r="R128" s="201"/>
      <c r="S128" s="201"/>
      <c r="T128" s="20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6" t="s">
        <v>195</v>
      </c>
      <c r="AU128" s="196" t="s">
        <v>82</v>
      </c>
      <c r="AV128" s="14" t="s">
        <v>82</v>
      </c>
      <c r="AW128" s="14" t="s">
        <v>30</v>
      </c>
      <c r="AX128" s="14" t="s">
        <v>73</v>
      </c>
      <c r="AY128" s="196" t="s">
        <v>189</v>
      </c>
    </row>
    <row r="129" s="15" customFormat="1">
      <c r="A129" s="15"/>
      <c r="B129" s="203"/>
      <c r="C129" s="15"/>
      <c r="D129" s="188" t="s">
        <v>195</v>
      </c>
      <c r="E129" s="204" t="s">
        <v>1</v>
      </c>
      <c r="F129" s="205" t="s">
        <v>200</v>
      </c>
      <c r="G129" s="15"/>
      <c r="H129" s="206">
        <v>69</v>
      </c>
      <c r="I129" s="207"/>
      <c r="J129" s="15"/>
      <c r="K129" s="15"/>
      <c r="L129" s="203"/>
      <c r="M129" s="208"/>
      <c r="N129" s="209"/>
      <c r="O129" s="209"/>
      <c r="P129" s="209"/>
      <c r="Q129" s="209"/>
      <c r="R129" s="209"/>
      <c r="S129" s="209"/>
      <c r="T129" s="21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04" t="s">
        <v>195</v>
      </c>
      <c r="AU129" s="204" t="s">
        <v>82</v>
      </c>
      <c r="AV129" s="15" t="s">
        <v>104</v>
      </c>
      <c r="AW129" s="15" t="s">
        <v>30</v>
      </c>
      <c r="AX129" s="15" t="s">
        <v>80</v>
      </c>
      <c r="AY129" s="204" t="s">
        <v>189</v>
      </c>
    </row>
    <row r="130" s="2" customFormat="1" ht="24.15" customHeight="1">
      <c r="A130" s="38"/>
      <c r="B130" s="172"/>
      <c r="C130" s="173" t="s">
        <v>101</v>
      </c>
      <c r="D130" s="173" t="s">
        <v>191</v>
      </c>
      <c r="E130" s="174" t="s">
        <v>2740</v>
      </c>
      <c r="F130" s="175" t="s">
        <v>2741</v>
      </c>
      <c r="G130" s="176" t="s">
        <v>228</v>
      </c>
      <c r="H130" s="177">
        <v>630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38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233</v>
      </c>
      <c r="AT130" s="185" t="s">
        <v>191</v>
      </c>
      <c r="AU130" s="185" t="s">
        <v>82</v>
      </c>
      <c r="AY130" s="19" t="s">
        <v>189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80</v>
      </c>
      <c r="BK130" s="186">
        <f>ROUND(I130*H130,2)</f>
        <v>0</v>
      </c>
      <c r="BL130" s="19" t="s">
        <v>233</v>
      </c>
      <c r="BM130" s="185" t="s">
        <v>110</v>
      </c>
    </row>
    <row r="131" s="2" customFormat="1" ht="21.75" customHeight="1">
      <c r="A131" s="38"/>
      <c r="B131" s="172"/>
      <c r="C131" s="219" t="s">
        <v>104</v>
      </c>
      <c r="D131" s="219" t="s">
        <v>874</v>
      </c>
      <c r="E131" s="220" t="s">
        <v>2742</v>
      </c>
      <c r="F131" s="221" t="s">
        <v>2743</v>
      </c>
      <c r="G131" s="222" t="s">
        <v>228</v>
      </c>
      <c r="H131" s="223">
        <v>756</v>
      </c>
      <c r="I131" s="224"/>
      <c r="J131" s="225">
        <f>ROUND(I131*H131,2)</f>
        <v>0</v>
      </c>
      <c r="K131" s="226"/>
      <c r="L131" s="227"/>
      <c r="M131" s="228" t="s">
        <v>1</v>
      </c>
      <c r="N131" s="229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281</v>
      </c>
      <c r="AT131" s="185" t="s">
        <v>874</v>
      </c>
      <c r="AU131" s="185" t="s">
        <v>82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233</v>
      </c>
      <c r="BM131" s="185" t="s">
        <v>116</v>
      </c>
    </row>
    <row r="132" s="14" customFormat="1">
      <c r="A132" s="14"/>
      <c r="B132" s="195"/>
      <c r="C132" s="14"/>
      <c r="D132" s="188" t="s">
        <v>195</v>
      </c>
      <c r="E132" s="196" t="s">
        <v>1</v>
      </c>
      <c r="F132" s="197" t="s">
        <v>2744</v>
      </c>
      <c r="G132" s="14"/>
      <c r="H132" s="198">
        <v>756</v>
      </c>
      <c r="I132" s="199"/>
      <c r="J132" s="14"/>
      <c r="K132" s="14"/>
      <c r="L132" s="195"/>
      <c r="M132" s="200"/>
      <c r="N132" s="201"/>
      <c r="O132" s="201"/>
      <c r="P132" s="201"/>
      <c r="Q132" s="201"/>
      <c r="R132" s="201"/>
      <c r="S132" s="201"/>
      <c r="T132" s="20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6" t="s">
        <v>195</v>
      </c>
      <c r="AU132" s="196" t="s">
        <v>82</v>
      </c>
      <c r="AV132" s="14" t="s">
        <v>82</v>
      </c>
      <c r="AW132" s="14" t="s">
        <v>30</v>
      </c>
      <c r="AX132" s="14" t="s">
        <v>73</v>
      </c>
      <c r="AY132" s="196" t="s">
        <v>189</v>
      </c>
    </row>
    <row r="133" s="15" customFormat="1">
      <c r="A133" s="15"/>
      <c r="B133" s="203"/>
      <c r="C133" s="15"/>
      <c r="D133" s="188" t="s">
        <v>195</v>
      </c>
      <c r="E133" s="204" t="s">
        <v>1</v>
      </c>
      <c r="F133" s="205" t="s">
        <v>200</v>
      </c>
      <c r="G133" s="15"/>
      <c r="H133" s="206">
        <v>756</v>
      </c>
      <c r="I133" s="207"/>
      <c r="J133" s="15"/>
      <c r="K133" s="15"/>
      <c r="L133" s="203"/>
      <c r="M133" s="208"/>
      <c r="N133" s="209"/>
      <c r="O133" s="209"/>
      <c r="P133" s="209"/>
      <c r="Q133" s="209"/>
      <c r="R133" s="209"/>
      <c r="S133" s="209"/>
      <c r="T133" s="21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4" t="s">
        <v>195</v>
      </c>
      <c r="AU133" s="204" t="s">
        <v>82</v>
      </c>
      <c r="AV133" s="15" t="s">
        <v>104</v>
      </c>
      <c r="AW133" s="15" t="s">
        <v>30</v>
      </c>
      <c r="AX133" s="15" t="s">
        <v>80</v>
      </c>
      <c r="AY133" s="204" t="s">
        <v>189</v>
      </c>
    </row>
    <row r="134" s="2" customFormat="1" ht="24.15" customHeight="1">
      <c r="A134" s="38"/>
      <c r="B134" s="172"/>
      <c r="C134" s="173" t="s">
        <v>107</v>
      </c>
      <c r="D134" s="173" t="s">
        <v>191</v>
      </c>
      <c r="E134" s="174" t="s">
        <v>2745</v>
      </c>
      <c r="F134" s="175" t="s">
        <v>2746</v>
      </c>
      <c r="G134" s="176" t="s">
        <v>228</v>
      </c>
      <c r="H134" s="177">
        <v>210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233</v>
      </c>
      <c r="AT134" s="185" t="s">
        <v>191</v>
      </c>
      <c r="AU134" s="185" t="s">
        <v>82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233</v>
      </c>
      <c r="BM134" s="185" t="s">
        <v>216</v>
      </c>
    </row>
    <row r="135" s="14" customFormat="1">
      <c r="A135" s="14"/>
      <c r="B135" s="195"/>
      <c r="C135" s="14"/>
      <c r="D135" s="188" t="s">
        <v>195</v>
      </c>
      <c r="E135" s="196" t="s">
        <v>1</v>
      </c>
      <c r="F135" s="197" t="s">
        <v>2747</v>
      </c>
      <c r="G135" s="14"/>
      <c r="H135" s="198">
        <v>90</v>
      </c>
      <c r="I135" s="199"/>
      <c r="J135" s="14"/>
      <c r="K135" s="14"/>
      <c r="L135" s="195"/>
      <c r="M135" s="200"/>
      <c r="N135" s="201"/>
      <c r="O135" s="201"/>
      <c r="P135" s="201"/>
      <c r="Q135" s="201"/>
      <c r="R135" s="201"/>
      <c r="S135" s="201"/>
      <c r="T135" s="20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6" t="s">
        <v>195</v>
      </c>
      <c r="AU135" s="196" t="s">
        <v>82</v>
      </c>
      <c r="AV135" s="14" t="s">
        <v>82</v>
      </c>
      <c r="AW135" s="14" t="s">
        <v>30</v>
      </c>
      <c r="AX135" s="14" t="s">
        <v>73</v>
      </c>
      <c r="AY135" s="196" t="s">
        <v>189</v>
      </c>
    </row>
    <row r="136" s="14" customFormat="1">
      <c r="A136" s="14"/>
      <c r="B136" s="195"/>
      <c r="C136" s="14"/>
      <c r="D136" s="188" t="s">
        <v>195</v>
      </c>
      <c r="E136" s="196" t="s">
        <v>1</v>
      </c>
      <c r="F136" s="197" t="s">
        <v>524</v>
      </c>
      <c r="G136" s="14"/>
      <c r="H136" s="198">
        <v>120</v>
      </c>
      <c r="I136" s="199"/>
      <c r="J136" s="14"/>
      <c r="K136" s="14"/>
      <c r="L136" s="195"/>
      <c r="M136" s="200"/>
      <c r="N136" s="201"/>
      <c r="O136" s="201"/>
      <c r="P136" s="201"/>
      <c r="Q136" s="201"/>
      <c r="R136" s="201"/>
      <c r="S136" s="201"/>
      <c r="T136" s="20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6" t="s">
        <v>195</v>
      </c>
      <c r="AU136" s="196" t="s">
        <v>82</v>
      </c>
      <c r="AV136" s="14" t="s">
        <v>82</v>
      </c>
      <c r="AW136" s="14" t="s">
        <v>30</v>
      </c>
      <c r="AX136" s="14" t="s">
        <v>73</v>
      </c>
      <c r="AY136" s="196" t="s">
        <v>189</v>
      </c>
    </row>
    <row r="137" s="15" customFormat="1">
      <c r="A137" s="15"/>
      <c r="B137" s="203"/>
      <c r="C137" s="15"/>
      <c r="D137" s="188" t="s">
        <v>195</v>
      </c>
      <c r="E137" s="204" t="s">
        <v>1</v>
      </c>
      <c r="F137" s="205" t="s">
        <v>200</v>
      </c>
      <c r="G137" s="15"/>
      <c r="H137" s="206">
        <v>210</v>
      </c>
      <c r="I137" s="207"/>
      <c r="J137" s="15"/>
      <c r="K137" s="15"/>
      <c r="L137" s="203"/>
      <c r="M137" s="208"/>
      <c r="N137" s="209"/>
      <c r="O137" s="209"/>
      <c r="P137" s="209"/>
      <c r="Q137" s="209"/>
      <c r="R137" s="209"/>
      <c r="S137" s="209"/>
      <c r="T137" s="21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4" t="s">
        <v>195</v>
      </c>
      <c r="AU137" s="204" t="s">
        <v>82</v>
      </c>
      <c r="AV137" s="15" t="s">
        <v>104</v>
      </c>
      <c r="AW137" s="15" t="s">
        <v>30</v>
      </c>
      <c r="AX137" s="15" t="s">
        <v>80</v>
      </c>
      <c r="AY137" s="204" t="s">
        <v>189</v>
      </c>
    </row>
    <row r="138" s="2" customFormat="1" ht="24.15" customHeight="1">
      <c r="A138" s="38"/>
      <c r="B138" s="172"/>
      <c r="C138" s="219" t="s">
        <v>110</v>
      </c>
      <c r="D138" s="219" t="s">
        <v>874</v>
      </c>
      <c r="E138" s="220" t="s">
        <v>2556</v>
      </c>
      <c r="F138" s="221" t="s">
        <v>2748</v>
      </c>
      <c r="G138" s="222" t="s">
        <v>228</v>
      </c>
      <c r="H138" s="223">
        <v>103.5</v>
      </c>
      <c r="I138" s="224"/>
      <c r="J138" s="225">
        <f>ROUND(I138*H138,2)</f>
        <v>0</v>
      </c>
      <c r="K138" s="226"/>
      <c r="L138" s="227"/>
      <c r="M138" s="228" t="s">
        <v>1</v>
      </c>
      <c r="N138" s="229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281</v>
      </c>
      <c r="AT138" s="185" t="s">
        <v>874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233</v>
      </c>
      <c r="BM138" s="185" t="s">
        <v>8</v>
      </c>
    </row>
    <row r="139" s="14" customFormat="1">
      <c r="A139" s="14"/>
      <c r="B139" s="195"/>
      <c r="C139" s="14"/>
      <c r="D139" s="188" t="s">
        <v>195</v>
      </c>
      <c r="E139" s="196" t="s">
        <v>1</v>
      </c>
      <c r="F139" s="197" t="s">
        <v>2749</v>
      </c>
      <c r="G139" s="14"/>
      <c r="H139" s="198">
        <v>103.5</v>
      </c>
      <c r="I139" s="199"/>
      <c r="J139" s="14"/>
      <c r="K139" s="14"/>
      <c r="L139" s="195"/>
      <c r="M139" s="200"/>
      <c r="N139" s="201"/>
      <c r="O139" s="201"/>
      <c r="P139" s="201"/>
      <c r="Q139" s="201"/>
      <c r="R139" s="201"/>
      <c r="S139" s="201"/>
      <c r="T139" s="20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6" t="s">
        <v>195</v>
      </c>
      <c r="AU139" s="196" t="s">
        <v>82</v>
      </c>
      <c r="AV139" s="14" t="s">
        <v>82</v>
      </c>
      <c r="AW139" s="14" t="s">
        <v>30</v>
      </c>
      <c r="AX139" s="14" t="s">
        <v>73</v>
      </c>
      <c r="AY139" s="196" t="s">
        <v>189</v>
      </c>
    </row>
    <row r="140" s="15" customFormat="1">
      <c r="A140" s="15"/>
      <c r="B140" s="203"/>
      <c r="C140" s="15"/>
      <c r="D140" s="188" t="s">
        <v>195</v>
      </c>
      <c r="E140" s="204" t="s">
        <v>1</v>
      </c>
      <c r="F140" s="205" t="s">
        <v>200</v>
      </c>
      <c r="G140" s="15"/>
      <c r="H140" s="206">
        <v>103.5</v>
      </c>
      <c r="I140" s="207"/>
      <c r="J140" s="15"/>
      <c r="K140" s="15"/>
      <c r="L140" s="203"/>
      <c r="M140" s="208"/>
      <c r="N140" s="209"/>
      <c r="O140" s="209"/>
      <c r="P140" s="209"/>
      <c r="Q140" s="209"/>
      <c r="R140" s="209"/>
      <c r="S140" s="209"/>
      <c r="T140" s="21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4" t="s">
        <v>195</v>
      </c>
      <c r="AU140" s="204" t="s">
        <v>82</v>
      </c>
      <c r="AV140" s="15" t="s">
        <v>104</v>
      </c>
      <c r="AW140" s="15" t="s">
        <v>30</v>
      </c>
      <c r="AX140" s="15" t="s">
        <v>80</v>
      </c>
      <c r="AY140" s="204" t="s">
        <v>189</v>
      </c>
    </row>
    <row r="141" s="2" customFormat="1" ht="24.15" customHeight="1">
      <c r="A141" s="38"/>
      <c r="B141" s="172"/>
      <c r="C141" s="219" t="s">
        <v>113</v>
      </c>
      <c r="D141" s="219" t="s">
        <v>874</v>
      </c>
      <c r="E141" s="220" t="s">
        <v>2564</v>
      </c>
      <c r="F141" s="221" t="s">
        <v>2750</v>
      </c>
      <c r="G141" s="222" t="s">
        <v>228</v>
      </c>
      <c r="H141" s="223">
        <v>120</v>
      </c>
      <c r="I141" s="224"/>
      <c r="J141" s="225">
        <f>ROUND(I141*H141,2)</f>
        <v>0</v>
      </c>
      <c r="K141" s="226"/>
      <c r="L141" s="227"/>
      <c r="M141" s="228" t="s">
        <v>1</v>
      </c>
      <c r="N141" s="229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281</v>
      </c>
      <c r="AT141" s="185" t="s">
        <v>874</v>
      </c>
      <c r="AU141" s="185" t="s">
        <v>82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233</v>
      </c>
      <c r="BM141" s="185" t="s">
        <v>229</v>
      </c>
    </row>
    <row r="142" s="2" customFormat="1" ht="24.15" customHeight="1">
      <c r="A142" s="38"/>
      <c r="B142" s="172"/>
      <c r="C142" s="173" t="s">
        <v>116</v>
      </c>
      <c r="D142" s="173" t="s">
        <v>191</v>
      </c>
      <c r="E142" s="174" t="s">
        <v>2751</v>
      </c>
      <c r="F142" s="175" t="s">
        <v>2752</v>
      </c>
      <c r="G142" s="176" t="s">
        <v>228</v>
      </c>
      <c r="H142" s="177">
        <v>15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233</v>
      </c>
      <c r="AT142" s="185" t="s">
        <v>191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233</v>
      </c>
      <c r="BM142" s="185" t="s">
        <v>233</v>
      </c>
    </row>
    <row r="143" s="2" customFormat="1" ht="24.15" customHeight="1">
      <c r="A143" s="38"/>
      <c r="B143" s="172"/>
      <c r="C143" s="219" t="s">
        <v>236</v>
      </c>
      <c r="D143" s="219" t="s">
        <v>874</v>
      </c>
      <c r="E143" s="220" t="s">
        <v>2578</v>
      </c>
      <c r="F143" s="221" t="s">
        <v>2753</v>
      </c>
      <c r="G143" s="222" t="s">
        <v>228</v>
      </c>
      <c r="H143" s="223">
        <v>17.25</v>
      </c>
      <c r="I143" s="224"/>
      <c r="J143" s="225">
        <f>ROUND(I143*H143,2)</f>
        <v>0</v>
      </c>
      <c r="K143" s="226"/>
      <c r="L143" s="227"/>
      <c r="M143" s="228" t="s">
        <v>1</v>
      </c>
      <c r="N143" s="229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281</v>
      </c>
      <c r="AT143" s="185" t="s">
        <v>874</v>
      </c>
      <c r="AU143" s="185" t="s">
        <v>82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233</v>
      </c>
      <c r="BM143" s="185" t="s">
        <v>239</v>
      </c>
    </row>
    <row r="144" s="14" customFormat="1">
      <c r="A144" s="14"/>
      <c r="B144" s="195"/>
      <c r="C144" s="14"/>
      <c r="D144" s="188" t="s">
        <v>195</v>
      </c>
      <c r="E144" s="196" t="s">
        <v>1</v>
      </c>
      <c r="F144" s="197" t="s">
        <v>2754</v>
      </c>
      <c r="G144" s="14"/>
      <c r="H144" s="198">
        <v>17.25</v>
      </c>
      <c r="I144" s="199"/>
      <c r="J144" s="14"/>
      <c r="K144" s="14"/>
      <c r="L144" s="195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6" t="s">
        <v>195</v>
      </c>
      <c r="AU144" s="196" t="s">
        <v>82</v>
      </c>
      <c r="AV144" s="14" t="s">
        <v>82</v>
      </c>
      <c r="AW144" s="14" t="s">
        <v>30</v>
      </c>
      <c r="AX144" s="14" t="s">
        <v>73</v>
      </c>
      <c r="AY144" s="196" t="s">
        <v>189</v>
      </c>
    </row>
    <row r="145" s="15" customFormat="1">
      <c r="A145" s="15"/>
      <c r="B145" s="203"/>
      <c r="C145" s="15"/>
      <c r="D145" s="188" t="s">
        <v>195</v>
      </c>
      <c r="E145" s="204" t="s">
        <v>1</v>
      </c>
      <c r="F145" s="205" t="s">
        <v>200</v>
      </c>
      <c r="G145" s="15"/>
      <c r="H145" s="206">
        <v>17.25</v>
      </c>
      <c r="I145" s="207"/>
      <c r="J145" s="15"/>
      <c r="K145" s="15"/>
      <c r="L145" s="203"/>
      <c r="M145" s="208"/>
      <c r="N145" s="209"/>
      <c r="O145" s="209"/>
      <c r="P145" s="209"/>
      <c r="Q145" s="209"/>
      <c r="R145" s="209"/>
      <c r="S145" s="209"/>
      <c r="T145" s="21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4" t="s">
        <v>195</v>
      </c>
      <c r="AU145" s="204" t="s">
        <v>82</v>
      </c>
      <c r="AV145" s="15" t="s">
        <v>104</v>
      </c>
      <c r="AW145" s="15" t="s">
        <v>30</v>
      </c>
      <c r="AX145" s="15" t="s">
        <v>80</v>
      </c>
      <c r="AY145" s="204" t="s">
        <v>189</v>
      </c>
    </row>
    <row r="146" s="2" customFormat="1" ht="24.15" customHeight="1">
      <c r="A146" s="38"/>
      <c r="B146" s="172"/>
      <c r="C146" s="173" t="s">
        <v>216</v>
      </c>
      <c r="D146" s="173" t="s">
        <v>191</v>
      </c>
      <c r="E146" s="174" t="s">
        <v>2755</v>
      </c>
      <c r="F146" s="175" t="s">
        <v>2756</v>
      </c>
      <c r="G146" s="176" t="s">
        <v>228</v>
      </c>
      <c r="H146" s="177">
        <v>15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233</v>
      </c>
      <c r="AT146" s="185" t="s">
        <v>191</v>
      </c>
      <c r="AU146" s="185" t="s">
        <v>82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233</v>
      </c>
      <c r="BM146" s="185" t="s">
        <v>248</v>
      </c>
    </row>
    <row r="147" s="2" customFormat="1" ht="24.15" customHeight="1">
      <c r="A147" s="38"/>
      <c r="B147" s="172"/>
      <c r="C147" s="219" t="s">
        <v>251</v>
      </c>
      <c r="D147" s="219" t="s">
        <v>874</v>
      </c>
      <c r="E147" s="220" t="s">
        <v>2583</v>
      </c>
      <c r="F147" s="221" t="s">
        <v>2584</v>
      </c>
      <c r="G147" s="222" t="s">
        <v>228</v>
      </c>
      <c r="H147" s="223">
        <v>17.25</v>
      </c>
      <c r="I147" s="224"/>
      <c r="J147" s="225">
        <f>ROUND(I147*H147,2)</f>
        <v>0</v>
      </c>
      <c r="K147" s="226"/>
      <c r="L147" s="227"/>
      <c r="M147" s="228" t="s">
        <v>1</v>
      </c>
      <c r="N147" s="229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281</v>
      </c>
      <c r="AT147" s="185" t="s">
        <v>874</v>
      </c>
      <c r="AU147" s="185" t="s">
        <v>82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233</v>
      </c>
      <c r="BM147" s="185" t="s">
        <v>254</v>
      </c>
    </row>
    <row r="148" s="14" customFormat="1">
      <c r="A148" s="14"/>
      <c r="B148" s="195"/>
      <c r="C148" s="14"/>
      <c r="D148" s="188" t="s">
        <v>195</v>
      </c>
      <c r="E148" s="196" t="s">
        <v>1</v>
      </c>
      <c r="F148" s="197" t="s">
        <v>2754</v>
      </c>
      <c r="G148" s="14"/>
      <c r="H148" s="198">
        <v>17.25</v>
      </c>
      <c r="I148" s="199"/>
      <c r="J148" s="14"/>
      <c r="K148" s="14"/>
      <c r="L148" s="195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6" t="s">
        <v>195</v>
      </c>
      <c r="AU148" s="196" t="s">
        <v>82</v>
      </c>
      <c r="AV148" s="14" t="s">
        <v>82</v>
      </c>
      <c r="AW148" s="14" t="s">
        <v>30</v>
      </c>
      <c r="AX148" s="14" t="s">
        <v>73</v>
      </c>
      <c r="AY148" s="196" t="s">
        <v>189</v>
      </c>
    </row>
    <row r="149" s="15" customFormat="1">
      <c r="A149" s="15"/>
      <c r="B149" s="203"/>
      <c r="C149" s="15"/>
      <c r="D149" s="188" t="s">
        <v>195</v>
      </c>
      <c r="E149" s="204" t="s">
        <v>1</v>
      </c>
      <c r="F149" s="205" t="s">
        <v>200</v>
      </c>
      <c r="G149" s="15"/>
      <c r="H149" s="206">
        <v>17.25</v>
      </c>
      <c r="I149" s="207"/>
      <c r="J149" s="15"/>
      <c r="K149" s="15"/>
      <c r="L149" s="203"/>
      <c r="M149" s="208"/>
      <c r="N149" s="209"/>
      <c r="O149" s="209"/>
      <c r="P149" s="209"/>
      <c r="Q149" s="209"/>
      <c r="R149" s="209"/>
      <c r="S149" s="209"/>
      <c r="T149" s="21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4" t="s">
        <v>195</v>
      </c>
      <c r="AU149" s="204" t="s">
        <v>82</v>
      </c>
      <c r="AV149" s="15" t="s">
        <v>104</v>
      </c>
      <c r="AW149" s="15" t="s">
        <v>30</v>
      </c>
      <c r="AX149" s="15" t="s">
        <v>80</v>
      </c>
      <c r="AY149" s="204" t="s">
        <v>189</v>
      </c>
    </row>
    <row r="150" s="2" customFormat="1" ht="24.15" customHeight="1">
      <c r="A150" s="38"/>
      <c r="B150" s="172"/>
      <c r="C150" s="173" t="s">
        <v>8</v>
      </c>
      <c r="D150" s="173" t="s">
        <v>191</v>
      </c>
      <c r="E150" s="174" t="s">
        <v>2757</v>
      </c>
      <c r="F150" s="175" t="s">
        <v>2758</v>
      </c>
      <c r="G150" s="176" t="s">
        <v>553</v>
      </c>
      <c r="H150" s="177">
        <v>30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233</v>
      </c>
      <c r="AT150" s="185" t="s">
        <v>191</v>
      </c>
      <c r="AU150" s="185" t="s">
        <v>82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233</v>
      </c>
      <c r="BM150" s="185" t="s">
        <v>257</v>
      </c>
    </row>
    <row r="151" s="2" customFormat="1" ht="24.15" customHeight="1">
      <c r="A151" s="38"/>
      <c r="B151" s="172"/>
      <c r="C151" s="173" t="s">
        <v>262</v>
      </c>
      <c r="D151" s="173" t="s">
        <v>191</v>
      </c>
      <c r="E151" s="174" t="s">
        <v>2759</v>
      </c>
      <c r="F151" s="175" t="s">
        <v>2760</v>
      </c>
      <c r="G151" s="176" t="s">
        <v>553</v>
      </c>
      <c r="H151" s="177">
        <v>30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233</v>
      </c>
      <c r="AT151" s="185" t="s">
        <v>191</v>
      </c>
      <c r="AU151" s="185" t="s">
        <v>82</v>
      </c>
      <c r="AY151" s="19" t="s">
        <v>189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233</v>
      </c>
      <c r="BM151" s="185" t="s">
        <v>265</v>
      </c>
    </row>
    <row r="152" s="2" customFormat="1" ht="24.15" customHeight="1">
      <c r="A152" s="38"/>
      <c r="B152" s="172"/>
      <c r="C152" s="173" t="s">
        <v>229</v>
      </c>
      <c r="D152" s="173" t="s">
        <v>191</v>
      </c>
      <c r="E152" s="174" t="s">
        <v>2589</v>
      </c>
      <c r="F152" s="175" t="s">
        <v>2590</v>
      </c>
      <c r="G152" s="176" t="s">
        <v>553</v>
      </c>
      <c r="H152" s="177">
        <v>10</v>
      </c>
      <c r="I152" s="178"/>
      <c r="J152" s="179">
        <f>ROUND(I152*H152,2)</f>
        <v>0</v>
      </c>
      <c r="K152" s="180"/>
      <c r="L152" s="39"/>
      <c r="M152" s="181" t="s">
        <v>1</v>
      </c>
      <c r="N152" s="182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233</v>
      </c>
      <c r="AT152" s="185" t="s">
        <v>191</v>
      </c>
      <c r="AU152" s="185" t="s">
        <v>82</v>
      </c>
      <c r="AY152" s="19" t="s">
        <v>189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233</v>
      </c>
      <c r="BM152" s="185" t="s">
        <v>272</v>
      </c>
    </row>
    <row r="153" s="2" customFormat="1" ht="16.5" customHeight="1">
      <c r="A153" s="38"/>
      <c r="B153" s="172"/>
      <c r="C153" s="173" t="s">
        <v>275</v>
      </c>
      <c r="D153" s="173" t="s">
        <v>191</v>
      </c>
      <c r="E153" s="174" t="s">
        <v>2761</v>
      </c>
      <c r="F153" s="175" t="s">
        <v>2762</v>
      </c>
      <c r="G153" s="176" t="s">
        <v>553</v>
      </c>
      <c r="H153" s="177">
        <v>80</v>
      </c>
      <c r="I153" s="178"/>
      <c r="J153" s="179">
        <f>ROUND(I153*H153,2)</f>
        <v>0</v>
      </c>
      <c r="K153" s="180"/>
      <c r="L153" s="39"/>
      <c r="M153" s="181" t="s">
        <v>1</v>
      </c>
      <c r="N153" s="182" t="s">
        <v>38</v>
      </c>
      <c r="O153" s="77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233</v>
      </c>
      <c r="AT153" s="185" t="s">
        <v>191</v>
      </c>
      <c r="AU153" s="185" t="s">
        <v>82</v>
      </c>
      <c r="AY153" s="19" t="s">
        <v>189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80</v>
      </c>
      <c r="BK153" s="186">
        <f>ROUND(I153*H153,2)</f>
        <v>0</v>
      </c>
      <c r="BL153" s="19" t="s">
        <v>233</v>
      </c>
      <c r="BM153" s="185" t="s">
        <v>278</v>
      </c>
    </row>
    <row r="154" s="2" customFormat="1" ht="21.75" customHeight="1">
      <c r="A154" s="38"/>
      <c r="B154" s="172"/>
      <c r="C154" s="219" t="s">
        <v>233</v>
      </c>
      <c r="D154" s="219" t="s">
        <v>874</v>
      </c>
      <c r="E154" s="220" t="s">
        <v>2763</v>
      </c>
      <c r="F154" s="221" t="s">
        <v>2764</v>
      </c>
      <c r="G154" s="222" t="s">
        <v>553</v>
      </c>
      <c r="H154" s="223">
        <v>40</v>
      </c>
      <c r="I154" s="224"/>
      <c r="J154" s="225">
        <f>ROUND(I154*H154,2)</f>
        <v>0</v>
      </c>
      <c r="K154" s="226"/>
      <c r="L154" s="227"/>
      <c r="M154" s="228" t="s">
        <v>1</v>
      </c>
      <c r="N154" s="229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281</v>
      </c>
      <c r="AT154" s="185" t="s">
        <v>874</v>
      </c>
      <c r="AU154" s="185" t="s">
        <v>82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233</v>
      </c>
      <c r="BM154" s="185" t="s">
        <v>281</v>
      </c>
    </row>
    <row r="155" s="2" customFormat="1" ht="24.15" customHeight="1">
      <c r="A155" s="38"/>
      <c r="B155" s="172"/>
      <c r="C155" s="173" t="s">
        <v>285</v>
      </c>
      <c r="D155" s="173" t="s">
        <v>191</v>
      </c>
      <c r="E155" s="174" t="s">
        <v>2765</v>
      </c>
      <c r="F155" s="175" t="s">
        <v>2766</v>
      </c>
      <c r="G155" s="176" t="s">
        <v>553</v>
      </c>
      <c r="H155" s="177">
        <v>2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233</v>
      </c>
      <c r="AT155" s="185" t="s">
        <v>191</v>
      </c>
      <c r="AU155" s="185" t="s">
        <v>82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233</v>
      </c>
      <c r="BM155" s="185" t="s">
        <v>288</v>
      </c>
    </row>
    <row r="156" s="2" customFormat="1" ht="24.15" customHeight="1">
      <c r="A156" s="38"/>
      <c r="B156" s="172"/>
      <c r="C156" s="173" t="s">
        <v>239</v>
      </c>
      <c r="D156" s="173" t="s">
        <v>191</v>
      </c>
      <c r="E156" s="174" t="s">
        <v>2767</v>
      </c>
      <c r="F156" s="175" t="s">
        <v>2768</v>
      </c>
      <c r="G156" s="176" t="s">
        <v>553</v>
      </c>
      <c r="H156" s="177">
        <v>20</v>
      </c>
      <c r="I156" s="178"/>
      <c r="J156" s="179">
        <f>ROUND(I156*H156,2)</f>
        <v>0</v>
      </c>
      <c r="K156" s="180"/>
      <c r="L156" s="39"/>
      <c r="M156" s="181" t="s">
        <v>1</v>
      </c>
      <c r="N156" s="182" t="s">
        <v>38</v>
      </c>
      <c r="O156" s="77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233</v>
      </c>
      <c r="AT156" s="185" t="s">
        <v>191</v>
      </c>
      <c r="AU156" s="185" t="s">
        <v>82</v>
      </c>
      <c r="AY156" s="19" t="s">
        <v>189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80</v>
      </c>
      <c r="BK156" s="186">
        <f>ROUND(I156*H156,2)</f>
        <v>0</v>
      </c>
      <c r="BL156" s="19" t="s">
        <v>233</v>
      </c>
      <c r="BM156" s="185" t="s">
        <v>292</v>
      </c>
    </row>
    <row r="157" s="2" customFormat="1" ht="24.15" customHeight="1">
      <c r="A157" s="38"/>
      <c r="B157" s="172"/>
      <c r="C157" s="173" t="s">
        <v>293</v>
      </c>
      <c r="D157" s="173" t="s">
        <v>191</v>
      </c>
      <c r="E157" s="174" t="s">
        <v>2769</v>
      </c>
      <c r="F157" s="175" t="s">
        <v>2770</v>
      </c>
      <c r="G157" s="176" t="s">
        <v>553</v>
      </c>
      <c r="H157" s="177">
        <v>6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233</v>
      </c>
      <c r="AT157" s="185" t="s">
        <v>191</v>
      </c>
      <c r="AU157" s="185" t="s">
        <v>82</v>
      </c>
      <c r="AY157" s="19" t="s">
        <v>189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233</v>
      </c>
      <c r="BM157" s="185" t="s">
        <v>296</v>
      </c>
    </row>
    <row r="158" s="2" customFormat="1" ht="24.15" customHeight="1">
      <c r="A158" s="38"/>
      <c r="B158" s="172"/>
      <c r="C158" s="173" t="s">
        <v>248</v>
      </c>
      <c r="D158" s="173" t="s">
        <v>191</v>
      </c>
      <c r="E158" s="174" t="s">
        <v>2771</v>
      </c>
      <c r="F158" s="175" t="s">
        <v>2772</v>
      </c>
      <c r="G158" s="176" t="s">
        <v>228</v>
      </c>
      <c r="H158" s="177">
        <v>40</v>
      </c>
      <c r="I158" s="178"/>
      <c r="J158" s="179">
        <f>ROUND(I158*H158,2)</f>
        <v>0</v>
      </c>
      <c r="K158" s="180"/>
      <c r="L158" s="39"/>
      <c r="M158" s="181" t="s">
        <v>1</v>
      </c>
      <c r="N158" s="182" t="s">
        <v>38</v>
      </c>
      <c r="O158" s="77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5" t="s">
        <v>233</v>
      </c>
      <c r="AT158" s="185" t="s">
        <v>191</v>
      </c>
      <c r="AU158" s="185" t="s">
        <v>82</v>
      </c>
      <c r="AY158" s="19" t="s">
        <v>189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9" t="s">
        <v>80</v>
      </c>
      <c r="BK158" s="186">
        <f>ROUND(I158*H158,2)</f>
        <v>0</v>
      </c>
      <c r="BL158" s="19" t="s">
        <v>233</v>
      </c>
      <c r="BM158" s="185" t="s">
        <v>300</v>
      </c>
    </row>
    <row r="159" s="2" customFormat="1" ht="16.5" customHeight="1">
      <c r="A159" s="38"/>
      <c r="B159" s="172"/>
      <c r="C159" s="219" t="s">
        <v>7</v>
      </c>
      <c r="D159" s="219" t="s">
        <v>874</v>
      </c>
      <c r="E159" s="220" t="s">
        <v>2773</v>
      </c>
      <c r="F159" s="221" t="s">
        <v>2774</v>
      </c>
      <c r="G159" s="222" t="s">
        <v>2775</v>
      </c>
      <c r="H159" s="223">
        <v>40</v>
      </c>
      <c r="I159" s="224"/>
      <c r="J159" s="225">
        <f>ROUND(I159*H159,2)</f>
        <v>0</v>
      </c>
      <c r="K159" s="226"/>
      <c r="L159" s="227"/>
      <c r="M159" s="228" t="s">
        <v>1</v>
      </c>
      <c r="N159" s="229" t="s">
        <v>38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281</v>
      </c>
      <c r="AT159" s="185" t="s">
        <v>874</v>
      </c>
      <c r="AU159" s="185" t="s">
        <v>82</v>
      </c>
      <c r="AY159" s="19" t="s">
        <v>189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80</v>
      </c>
      <c r="BK159" s="186">
        <f>ROUND(I159*H159,2)</f>
        <v>0</v>
      </c>
      <c r="BL159" s="19" t="s">
        <v>233</v>
      </c>
      <c r="BM159" s="185" t="s">
        <v>303</v>
      </c>
    </row>
    <row r="160" s="2" customFormat="1" ht="16.5" customHeight="1">
      <c r="A160" s="38"/>
      <c r="B160" s="172"/>
      <c r="C160" s="173" t="s">
        <v>254</v>
      </c>
      <c r="D160" s="173" t="s">
        <v>191</v>
      </c>
      <c r="E160" s="174" t="s">
        <v>2776</v>
      </c>
      <c r="F160" s="175" t="s">
        <v>2777</v>
      </c>
      <c r="G160" s="176" t="s">
        <v>553</v>
      </c>
      <c r="H160" s="177">
        <v>20</v>
      </c>
      <c r="I160" s="178"/>
      <c r="J160" s="179">
        <f>ROUND(I160*H160,2)</f>
        <v>0</v>
      </c>
      <c r="K160" s="180"/>
      <c r="L160" s="39"/>
      <c r="M160" s="181" t="s">
        <v>1</v>
      </c>
      <c r="N160" s="182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233</v>
      </c>
      <c r="AT160" s="185" t="s">
        <v>191</v>
      </c>
      <c r="AU160" s="185" t="s">
        <v>82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233</v>
      </c>
      <c r="BM160" s="185" t="s">
        <v>308</v>
      </c>
    </row>
    <row r="161" s="2" customFormat="1" ht="16.5" customHeight="1">
      <c r="A161" s="38"/>
      <c r="B161" s="172"/>
      <c r="C161" s="219" t="s">
        <v>309</v>
      </c>
      <c r="D161" s="219" t="s">
        <v>874</v>
      </c>
      <c r="E161" s="220" t="s">
        <v>2778</v>
      </c>
      <c r="F161" s="221" t="s">
        <v>2779</v>
      </c>
      <c r="G161" s="222" t="s">
        <v>553</v>
      </c>
      <c r="H161" s="223">
        <v>10</v>
      </c>
      <c r="I161" s="224"/>
      <c r="J161" s="225">
        <f>ROUND(I161*H161,2)</f>
        <v>0</v>
      </c>
      <c r="K161" s="226"/>
      <c r="L161" s="227"/>
      <c r="M161" s="228" t="s">
        <v>1</v>
      </c>
      <c r="N161" s="229" t="s">
        <v>38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281</v>
      </c>
      <c r="AT161" s="185" t="s">
        <v>874</v>
      </c>
      <c r="AU161" s="185" t="s">
        <v>82</v>
      </c>
      <c r="AY161" s="19" t="s">
        <v>189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80</v>
      </c>
      <c r="BK161" s="186">
        <f>ROUND(I161*H161,2)</f>
        <v>0</v>
      </c>
      <c r="BL161" s="19" t="s">
        <v>233</v>
      </c>
      <c r="BM161" s="185" t="s">
        <v>313</v>
      </c>
    </row>
    <row r="162" s="2" customFormat="1" ht="16.5" customHeight="1">
      <c r="A162" s="38"/>
      <c r="B162" s="172"/>
      <c r="C162" s="219" t="s">
        <v>257</v>
      </c>
      <c r="D162" s="219" t="s">
        <v>874</v>
      </c>
      <c r="E162" s="220" t="s">
        <v>2780</v>
      </c>
      <c r="F162" s="221" t="s">
        <v>2781</v>
      </c>
      <c r="G162" s="222" t="s">
        <v>553</v>
      </c>
      <c r="H162" s="223">
        <v>10</v>
      </c>
      <c r="I162" s="224"/>
      <c r="J162" s="225">
        <f>ROUND(I162*H162,2)</f>
        <v>0</v>
      </c>
      <c r="K162" s="226"/>
      <c r="L162" s="227"/>
      <c r="M162" s="228" t="s">
        <v>1</v>
      </c>
      <c r="N162" s="229" t="s">
        <v>38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281</v>
      </c>
      <c r="AT162" s="185" t="s">
        <v>874</v>
      </c>
      <c r="AU162" s="185" t="s">
        <v>82</v>
      </c>
      <c r="AY162" s="19" t="s">
        <v>189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233</v>
      </c>
      <c r="BM162" s="185" t="s">
        <v>316</v>
      </c>
    </row>
    <row r="163" s="2" customFormat="1" ht="21.75" customHeight="1">
      <c r="A163" s="38"/>
      <c r="B163" s="172"/>
      <c r="C163" s="173" t="s">
        <v>318</v>
      </c>
      <c r="D163" s="173" t="s">
        <v>191</v>
      </c>
      <c r="E163" s="174" t="s">
        <v>2782</v>
      </c>
      <c r="F163" s="175" t="s">
        <v>2783</v>
      </c>
      <c r="G163" s="176" t="s">
        <v>553</v>
      </c>
      <c r="H163" s="177">
        <v>56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38</v>
      </c>
      <c r="O163" s="77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233</v>
      </c>
      <c r="AT163" s="185" t="s">
        <v>191</v>
      </c>
      <c r="AU163" s="185" t="s">
        <v>82</v>
      </c>
      <c r="AY163" s="19" t="s">
        <v>189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80</v>
      </c>
      <c r="BK163" s="186">
        <f>ROUND(I163*H163,2)</f>
        <v>0</v>
      </c>
      <c r="BL163" s="19" t="s">
        <v>233</v>
      </c>
      <c r="BM163" s="185" t="s">
        <v>321</v>
      </c>
    </row>
    <row r="164" s="13" customFormat="1">
      <c r="A164" s="13"/>
      <c r="B164" s="187"/>
      <c r="C164" s="13"/>
      <c r="D164" s="188" t="s">
        <v>195</v>
      </c>
      <c r="E164" s="189" t="s">
        <v>1</v>
      </c>
      <c r="F164" s="190" t="s">
        <v>2784</v>
      </c>
      <c r="G164" s="13"/>
      <c r="H164" s="189" t="s">
        <v>1</v>
      </c>
      <c r="I164" s="191"/>
      <c r="J164" s="13"/>
      <c r="K164" s="13"/>
      <c r="L164" s="187"/>
      <c r="M164" s="192"/>
      <c r="N164" s="193"/>
      <c r="O164" s="193"/>
      <c r="P164" s="193"/>
      <c r="Q164" s="193"/>
      <c r="R164" s="193"/>
      <c r="S164" s="193"/>
      <c r="T164" s="19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9" t="s">
        <v>195</v>
      </c>
      <c r="AU164" s="189" t="s">
        <v>82</v>
      </c>
      <c r="AV164" s="13" t="s">
        <v>80</v>
      </c>
      <c r="AW164" s="13" t="s">
        <v>30</v>
      </c>
      <c r="AX164" s="13" t="s">
        <v>73</v>
      </c>
      <c r="AY164" s="189" t="s">
        <v>189</v>
      </c>
    </row>
    <row r="165" s="14" customFormat="1">
      <c r="A165" s="14"/>
      <c r="B165" s="195"/>
      <c r="C165" s="14"/>
      <c r="D165" s="188" t="s">
        <v>195</v>
      </c>
      <c r="E165" s="196" t="s">
        <v>1</v>
      </c>
      <c r="F165" s="197" t="s">
        <v>321</v>
      </c>
      <c r="G165" s="14"/>
      <c r="H165" s="198">
        <v>50</v>
      </c>
      <c r="I165" s="199"/>
      <c r="J165" s="14"/>
      <c r="K165" s="14"/>
      <c r="L165" s="195"/>
      <c r="M165" s="200"/>
      <c r="N165" s="201"/>
      <c r="O165" s="201"/>
      <c r="P165" s="201"/>
      <c r="Q165" s="201"/>
      <c r="R165" s="201"/>
      <c r="S165" s="201"/>
      <c r="T165" s="20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6" t="s">
        <v>195</v>
      </c>
      <c r="AU165" s="196" t="s">
        <v>82</v>
      </c>
      <c r="AV165" s="14" t="s">
        <v>82</v>
      </c>
      <c r="AW165" s="14" t="s">
        <v>30</v>
      </c>
      <c r="AX165" s="14" t="s">
        <v>73</v>
      </c>
      <c r="AY165" s="196" t="s">
        <v>189</v>
      </c>
    </row>
    <row r="166" s="13" customFormat="1">
      <c r="A166" s="13"/>
      <c r="B166" s="187"/>
      <c r="C166" s="13"/>
      <c r="D166" s="188" t="s">
        <v>195</v>
      </c>
      <c r="E166" s="189" t="s">
        <v>1</v>
      </c>
      <c r="F166" s="190" t="s">
        <v>2785</v>
      </c>
      <c r="G166" s="13"/>
      <c r="H166" s="189" t="s">
        <v>1</v>
      </c>
      <c r="I166" s="191"/>
      <c r="J166" s="13"/>
      <c r="K166" s="13"/>
      <c r="L166" s="187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195</v>
      </c>
      <c r="AU166" s="189" t="s">
        <v>82</v>
      </c>
      <c r="AV166" s="13" t="s">
        <v>80</v>
      </c>
      <c r="AW166" s="13" t="s">
        <v>30</v>
      </c>
      <c r="AX166" s="13" t="s">
        <v>73</v>
      </c>
      <c r="AY166" s="189" t="s">
        <v>189</v>
      </c>
    </row>
    <row r="167" s="14" customFormat="1">
      <c r="A167" s="14"/>
      <c r="B167" s="195"/>
      <c r="C167" s="14"/>
      <c r="D167" s="188" t="s">
        <v>195</v>
      </c>
      <c r="E167" s="196" t="s">
        <v>1</v>
      </c>
      <c r="F167" s="197" t="s">
        <v>110</v>
      </c>
      <c r="G167" s="14"/>
      <c r="H167" s="198">
        <v>6</v>
      </c>
      <c r="I167" s="199"/>
      <c r="J167" s="14"/>
      <c r="K167" s="14"/>
      <c r="L167" s="195"/>
      <c r="M167" s="200"/>
      <c r="N167" s="201"/>
      <c r="O167" s="201"/>
      <c r="P167" s="201"/>
      <c r="Q167" s="201"/>
      <c r="R167" s="201"/>
      <c r="S167" s="201"/>
      <c r="T167" s="20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6" t="s">
        <v>195</v>
      </c>
      <c r="AU167" s="196" t="s">
        <v>82</v>
      </c>
      <c r="AV167" s="14" t="s">
        <v>82</v>
      </c>
      <c r="AW167" s="14" t="s">
        <v>30</v>
      </c>
      <c r="AX167" s="14" t="s">
        <v>73</v>
      </c>
      <c r="AY167" s="196" t="s">
        <v>189</v>
      </c>
    </row>
    <row r="168" s="15" customFormat="1">
      <c r="A168" s="15"/>
      <c r="B168" s="203"/>
      <c r="C168" s="15"/>
      <c r="D168" s="188" t="s">
        <v>195</v>
      </c>
      <c r="E168" s="204" t="s">
        <v>1</v>
      </c>
      <c r="F168" s="205" t="s">
        <v>200</v>
      </c>
      <c r="G168" s="15"/>
      <c r="H168" s="206">
        <v>56</v>
      </c>
      <c r="I168" s="207"/>
      <c r="J168" s="15"/>
      <c r="K168" s="15"/>
      <c r="L168" s="203"/>
      <c r="M168" s="208"/>
      <c r="N168" s="209"/>
      <c r="O168" s="209"/>
      <c r="P168" s="209"/>
      <c r="Q168" s="209"/>
      <c r="R168" s="209"/>
      <c r="S168" s="209"/>
      <c r="T168" s="21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04" t="s">
        <v>195</v>
      </c>
      <c r="AU168" s="204" t="s">
        <v>82</v>
      </c>
      <c r="AV168" s="15" t="s">
        <v>104</v>
      </c>
      <c r="AW168" s="15" t="s">
        <v>30</v>
      </c>
      <c r="AX168" s="15" t="s">
        <v>80</v>
      </c>
      <c r="AY168" s="204" t="s">
        <v>189</v>
      </c>
    </row>
    <row r="169" s="2" customFormat="1" ht="24.15" customHeight="1">
      <c r="A169" s="38"/>
      <c r="B169" s="172"/>
      <c r="C169" s="173" t="s">
        <v>265</v>
      </c>
      <c r="D169" s="173" t="s">
        <v>191</v>
      </c>
      <c r="E169" s="174" t="s">
        <v>2786</v>
      </c>
      <c r="F169" s="175" t="s">
        <v>2787</v>
      </c>
      <c r="G169" s="176" t="s">
        <v>553</v>
      </c>
      <c r="H169" s="177">
        <v>40</v>
      </c>
      <c r="I169" s="178"/>
      <c r="J169" s="179">
        <f>ROUND(I169*H169,2)</f>
        <v>0</v>
      </c>
      <c r="K169" s="180"/>
      <c r="L169" s="39"/>
      <c r="M169" s="181" t="s">
        <v>1</v>
      </c>
      <c r="N169" s="182" t="s">
        <v>38</v>
      </c>
      <c r="O169" s="77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5" t="s">
        <v>233</v>
      </c>
      <c r="AT169" s="185" t="s">
        <v>191</v>
      </c>
      <c r="AU169" s="185" t="s">
        <v>82</v>
      </c>
      <c r="AY169" s="19" t="s">
        <v>189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9" t="s">
        <v>80</v>
      </c>
      <c r="BK169" s="186">
        <f>ROUND(I169*H169,2)</f>
        <v>0</v>
      </c>
      <c r="BL169" s="19" t="s">
        <v>233</v>
      </c>
      <c r="BM169" s="185" t="s">
        <v>326</v>
      </c>
    </row>
    <row r="170" s="2" customFormat="1" ht="44.25" customHeight="1">
      <c r="A170" s="38"/>
      <c r="B170" s="172"/>
      <c r="C170" s="219" t="s">
        <v>333</v>
      </c>
      <c r="D170" s="219" t="s">
        <v>874</v>
      </c>
      <c r="E170" s="220" t="s">
        <v>2788</v>
      </c>
      <c r="F170" s="221" t="s">
        <v>2789</v>
      </c>
      <c r="G170" s="222" t="s">
        <v>553</v>
      </c>
      <c r="H170" s="223">
        <v>40</v>
      </c>
      <c r="I170" s="224"/>
      <c r="J170" s="225">
        <f>ROUND(I170*H170,2)</f>
        <v>0</v>
      </c>
      <c r="K170" s="226"/>
      <c r="L170" s="227"/>
      <c r="M170" s="228" t="s">
        <v>1</v>
      </c>
      <c r="N170" s="229" t="s">
        <v>38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281</v>
      </c>
      <c r="AT170" s="185" t="s">
        <v>874</v>
      </c>
      <c r="AU170" s="185" t="s">
        <v>82</v>
      </c>
      <c r="AY170" s="19" t="s">
        <v>189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80</v>
      </c>
      <c r="BK170" s="186">
        <f>ROUND(I170*H170,2)</f>
        <v>0</v>
      </c>
      <c r="BL170" s="19" t="s">
        <v>233</v>
      </c>
      <c r="BM170" s="185" t="s">
        <v>336</v>
      </c>
    </row>
    <row r="171" s="2" customFormat="1" ht="24.15" customHeight="1">
      <c r="A171" s="38"/>
      <c r="B171" s="172"/>
      <c r="C171" s="173" t="s">
        <v>272</v>
      </c>
      <c r="D171" s="173" t="s">
        <v>191</v>
      </c>
      <c r="E171" s="174" t="s">
        <v>2790</v>
      </c>
      <c r="F171" s="175" t="s">
        <v>2791</v>
      </c>
      <c r="G171" s="176" t="s">
        <v>553</v>
      </c>
      <c r="H171" s="177">
        <v>40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233</v>
      </c>
      <c r="AT171" s="185" t="s">
        <v>191</v>
      </c>
      <c r="AU171" s="185" t="s">
        <v>82</v>
      </c>
      <c r="AY171" s="19" t="s">
        <v>189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233</v>
      </c>
      <c r="BM171" s="185" t="s">
        <v>345</v>
      </c>
    </row>
    <row r="172" s="2" customFormat="1" ht="16.5" customHeight="1">
      <c r="A172" s="38"/>
      <c r="B172" s="172"/>
      <c r="C172" s="219" t="s">
        <v>347</v>
      </c>
      <c r="D172" s="219" t="s">
        <v>874</v>
      </c>
      <c r="E172" s="220" t="s">
        <v>2792</v>
      </c>
      <c r="F172" s="221" t="s">
        <v>2793</v>
      </c>
      <c r="G172" s="222" t="s">
        <v>553</v>
      </c>
      <c r="H172" s="223">
        <v>40</v>
      </c>
      <c r="I172" s="224"/>
      <c r="J172" s="225">
        <f>ROUND(I172*H172,2)</f>
        <v>0</v>
      </c>
      <c r="K172" s="226"/>
      <c r="L172" s="227"/>
      <c r="M172" s="228" t="s">
        <v>1</v>
      </c>
      <c r="N172" s="229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281</v>
      </c>
      <c r="AT172" s="185" t="s">
        <v>874</v>
      </c>
      <c r="AU172" s="185" t="s">
        <v>82</v>
      </c>
      <c r="AY172" s="19" t="s">
        <v>189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233</v>
      </c>
      <c r="BM172" s="185" t="s">
        <v>350</v>
      </c>
    </row>
    <row r="173" s="2" customFormat="1" ht="37.8" customHeight="1">
      <c r="A173" s="38"/>
      <c r="B173" s="172"/>
      <c r="C173" s="219" t="s">
        <v>278</v>
      </c>
      <c r="D173" s="219" t="s">
        <v>874</v>
      </c>
      <c r="E173" s="220" t="s">
        <v>2794</v>
      </c>
      <c r="F173" s="221" t="s">
        <v>2795</v>
      </c>
      <c r="G173" s="222" t="s">
        <v>553</v>
      </c>
      <c r="H173" s="223">
        <v>2</v>
      </c>
      <c r="I173" s="224"/>
      <c r="J173" s="225">
        <f>ROUND(I173*H173,2)</f>
        <v>0</v>
      </c>
      <c r="K173" s="226"/>
      <c r="L173" s="227"/>
      <c r="M173" s="228" t="s">
        <v>1</v>
      </c>
      <c r="N173" s="229" t="s">
        <v>38</v>
      </c>
      <c r="O173" s="77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281</v>
      </c>
      <c r="AT173" s="185" t="s">
        <v>874</v>
      </c>
      <c r="AU173" s="185" t="s">
        <v>82</v>
      </c>
      <c r="AY173" s="19" t="s">
        <v>189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233</v>
      </c>
      <c r="BM173" s="185" t="s">
        <v>354</v>
      </c>
    </row>
    <row r="174" s="2" customFormat="1" ht="37.8" customHeight="1">
      <c r="A174" s="38"/>
      <c r="B174" s="172"/>
      <c r="C174" s="173" t="s">
        <v>355</v>
      </c>
      <c r="D174" s="173" t="s">
        <v>191</v>
      </c>
      <c r="E174" s="174" t="s">
        <v>2796</v>
      </c>
      <c r="F174" s="175" t="s">
        <v>2797</v>
      </c>
      <c r="G174" s="176" t="s">
        <v>553</v>
      </c>
      <c r="H174" s="177">
        <v>2</v>
      </c>
      <c r="I174" s="178"/>
      <c r="J174" s="179">
        <f>ROUND(I174*H174,2)</f>
        <v>0</v>
      </c>
      <c r="K174" s="180"/>
      <c r="L174" s="39"/>
      <c r="M174" s="181" t="s">
        <v>1</v>
      </c>
      <c r="N174" s="182" t="s">
        <v>38</v>
      </c>
      <c r="O174" s="77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5" t="s">
        <v>233</v>
      </c>
      <c r="AT174" s="185" t="s">
        <v>191</v>
      </c>
      <c r="AU174" s="185" t="s">
        <v>82</v>
      </c>
      <c r="AY174" s="19" t="s">
        <v>189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9" t="s">
        <v>80</v>
      </c>
      <c r="BK174" s="186">
        <f>ROUND(I174*H174,2)</f>
        <v>0</v>
      </c>
      <c r="BL174" s="19" t="s">
        <v>233</v>
      </c>
      <c r="BM174" s="185" t="s">
        <v>358</v>
      </c>
    </row>
    <row r="175" s="2" customFormat="1" ht="24.15" customHeight="1">
      <c r="A175" s="38"/>
      <c r="B175" s="172"/>
      <c r="C175" s="173" t="s">
        <v>281</v>
      </c>
      <c r="D175" s="173" t="s">
        <v>191</v>
      </c>
      <c r="E175" s="174" t="s">
        <v>2798</v>
      </c>
      <c r="F175" s="175" t="s">
        <v>2799</v>
      </c>
      <c r="G175" s="176" t="s">
        <v>553</v>
      </c>
      <c r="H175" s="177">
        <v>40</v>
      </c>
      <c r="I175" s="178"/>
      <c r="J175" s="179">
        <f>ROUND(I175*H175,2)</f>
        <v>0</v>
      </c>
      <c r="K175" s="180"/>
      <c r="L175" s="39"/>
      <c r="M175" s="181" t="s">
        <v>1</v>
      </c>
      <c r="N175" s="182" t="s">
        <v>38</v>
      </c>
      <c r="O175" s="77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5" t="s">
        <v>233</v>
      </c>
      <c r="AT175" s="185" t="s">
        <v>191</v>
      </c>
      <c r="AU175" s="185" t="s">
        <v>82</v>
      </c>
      <c r="AY175" s="19" t="s">
        <v>189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9" t="s">
        <v>80</v>
      </c>
      <c r="BK175" s="186">
        <f>ROUND(I175*H175,2)</f>
        <v>0</v>
      </c>
      <c r="BL175" s="19" t="s">
        <v>233</v>
      </c>
      <c r="BM175" s="185" t="s">
        <v>365</v>
      </c>
    </row>
    <row r="176" s="2" customFormat="1" ht="21.75" customHeight="1">
      <c r="A176" s="38"/>
      <c r="B176" s="172"/>
      <c r="C176" s="219" t="s">
        <v>367</v>
      </c>
      <c r="D176" s="219" t="s">
        <v>874</v>
      </c>
      <c r="E176" s="220" t="s">
        <v>2800</v>
      </c>
      <c r="F176" s="221" t="s">
        <v>2801</v>
      </c>
      <c r="G176" s="222" t="s">
        <v>553</v>
      </c>
      <c r="H176" s="223">
        <v>40</v>
      </c>
      <c r="I176" s="224"/>
      <c r="J176" s="225">
        <f>ROUND(I176*H176,2)</f>
        <v>0</v>
      </c>
      <c r="K176" s="226"/>
      <c r="L176" s="227"/>
      <c r="M176" s="228" t="s">
        <v>1</v>
      </c>
      <c r="N176" s="229" t="s">
        <v>38</v>
      </c>
      <c r="O176" s="77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5" t="s">
        <v>281</v>
      </c>
      <c r="AT176" s="185" t="s">
        <v>874</v>
      </c>
      <c r="AU176" s="185" t="s">
        <v>82</v>
      </c>
      <c r="AY176" s="19" t="s">
        <v>189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9" t="s">
        <v>80</v>
      </c>
      <c r="BK176" s="186">
        <f>ROUND(I176*H176,2)</f>
        <v>0</v>
      </c>
      <c r="BL176" s="19" t="s">
        <v>233</v>
      </c>
      <c r="BM176" s="185" t="s">
        <v>370</v>
      </c>
    </row>
    <row r="177" s="2" customFormat="1" ht="24.15" customHeight="1">
      <c r="A177" s="38"/>
      <c r="B177" s="172"/>
      <c r="C177" s="173" t="s">
        <v>288</v>
      </c>
      <c r="D177" s="173" t="s">
        <v>191</v>
      </c>
      <c r="E177" s="174" t="s">
        <v>2802</v>
      </c>
      <c r="F177" s="175" t="s">
        <v>2803</v>
      </c>
      <c r="G177" s="176" t="s">
        <v>553</v>
      </c>
      <c r="H177" s="177">
        <v>1</v>
      </c>
      <c r="I177" s="178"/>
      <c r="J177" s="179">
        <f>ROUND(I177*H177,2)</f>
        <v>0</v>
      </c>
      <c r="K177" s="180"/>
      <c r="L177" s="39"/>
      <c r="M177" s="181" t="s">
        <v>1</v>
      </c>
      <c r="N177" s="182" t="s">
        <v>38</v>
      </c>
      <c r="O177" s="77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5" t="s">
        <v>233</v>
      </c>
      <c r="AT177" s="185" t="s">
        <v>191</v>
      </c>
      <c r="AU177" s="185" t="s">
        <v>82</v>
      </c>
      <c r="AY177" s="19" t="s">
        <v>189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9" t="s">
        <v>80</v>
      </c>
      <c r="BK177" s="186">
        <f>ROUND(I177*H177,2)</f>
        <v>0</v>
      </c>
      <c r="BL177" s="19" t="s">
        <v>233</v>
      </c>
      <c r="BM177" s="185" t="s">
        <v>373</v>
      </c>
    </row>
    <row r="178" s="2" customFormat="1" ht="44.25" customHeight="1">
      <c r="A178" s="38"/>
      <c r="B178" s="172"/>
      <c r="C178" s="219" t="s">
        <v>374</v>
      </c>
      <c r="D178" s="219" t="s">
        <v>874</v>
      </c>
      <c r="E178" s="220" t="s">
        <v>2804</v>
      </c>
      <c r="F178" s="221" t="s">
        <v>2805</v>
      </c>
      <c r="G178" s="222" t="s">
        <v>553</v>
      </c>
      <c r="H178" s="223">
        <v>1</v>
      </c>
      <c r="I178" s="224"/>
      <c r="J178" s="225">
        <f>ROUND(I178*H178,2)</f>
        <v>0</v>
      </c>
      <c r="K178" s="226"/>
      <c r="L178" s="227"/>
      <c r="M178" s="228" t="s">
        <v>1</v>
      </c>
      <c r="N178" s="229" t="s">
        <v>38</v>
      </c>
      <c r="O178" s="77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5" t="s">
        <v>281</v>
      </c>
      <c r="AT178" s="185" t="s">
        <v>874</v>
      </c>
      <c r="AU178" s="185" t="s">
        <v>82</v>
      </c>
      <c r="AY178" s="19" t="s">
        <v>189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9" t="s">
        <v>80</v>
      </c>
      <c r="BK178" s="186">
        <f>ROUND(I178*H178,2)</f>
        <v>0</v>
      </c>
      <c r="BL178" s="19" t="s">
        <v>233</v>
      </c>
      <c r="BM178" s="185" t="s">
        <v>377</v>
      </c>
    </row>
    <row r="179" s="2" customFormat="1" ht="24.15" customHeight="1">
      <c r="A179" s="38"/>
      <c r="B179" s="172"/>
      <c r="C179" s="173" t="s">
        <v>292</v>
      </c>
      <c r="D179" s="173" t="s">
        <v>191</v>
      </c>
      <c r="E179" s="174" t="s">
        <v>2806</v>
      </c>
      <c r="F179" s="175" t="s">
        <v>2807</v>
      </c>
      <c r="G179" s="176" t="s">
        <v>553</v>
      </c>
      <c r="H179" s="177">
        <v>1</v>
      </c>
      <c r="I179" s="178"/>
      <c r="J179" s="179">
        <f>ROUND(I179*H179,2)</f>
        <v>0</v>
      </c>
      <c r="K179" s="180"/>
      <c r="L179" s="39"/>
      <c r="M179" s="181" t="s">
        <v>1</v>
      </c>
      <c r="N179" s="182" t="s">
        <v>38</v>
      </c>
      <c r="O179" s="77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5" t="s">
        <v>233</v>
      </c>
      <c r="AT179" s="185" t="s">
        <v>191</v>
      </c>
      <c r="AU179" s="185" t="s">
        <v>82</v>
      </c>
      <c r="AY179" s="19" t="s">
        <v>189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9" t="s">
        <v>80</v>
      </c>
      <c r="BK179" s="186">
        <f>ROUND(I179*H179,2)</f>
        <v>0</v>
      </c>
      <c r="BL179" s="19" t="s">
        <v>233</v>
      </c>
      <c r="BM179" s="185" t="s">
        <v>381</v>
      </c>
    </row>
    <row r="180" s="2" customFormat="1" ht="24.15" customHeight="1">
      <c r="A180" s="38"/>
      <c r="B180" s="172"/>
      <c r="C180" s="219" t="s">
        <v>385</v>
      </c>
      <c r="D180" s="219" t="s">
        <v>874</v>
      </c>
      <c r="E180" s="220" t="s">
        <v>2808</v>
      </c>
      <c r="F180" s="221" t="s">
        <v>2809</v>
      </c>
      <c r="G180" s="222" t="s">
        <v>553</v>
      </c>
      <c r="H180" s="223">
        <v>1</v>
      </c>
      <c r="I180" s="224"/>
      <c r="J180" s="225">
        <f>ROUND(I180*H180,2)</f>
        <v>0</v>
      </c>
      <c r="K180" s="226"/>
      <c r="L180" s="227"/>
      <c r="M180" s="228" t="s">
        <v>1</v>
      </c>
      <c r="N180" s="229" t="s">
        <v>38</v>
      </c>
      <c r="O180" s="77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5" t="s">
        <v>281</v>
      </c>
      <c r="AT180" s="185" t="s">
        <v>874</v>
      </c>
      <c r="AU180" s="185" t="s">
        <v>82</v>
      </c>
      <c r="AY180" s="19" t="s">
        <v>189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9" t="s">
        <v>80</v>
      </c>
      <c r="BK180" s="186">
        <f>ROUND(I180*H180,2)</f>
        <v>0</v>
      </c>
      <c r="BL180" s="19" t="s">
        <v>233</v>
      </c>
      <c r="BM180" s="185" t="s">
        <v>388</v>
      </c>
    </row>
    <row r="181" s="2" customFormat="1" ht="33" customHeight="1">
      <c r="A181" s="38"/>
      <c r="B181" s="172"/>
      <c r="C181" s="173" t="s">
        <v>296</v>
      </c>
      <c r="D181" s="173" t="s">
        <v>191</v>
      </c>
      <c r="E181" s="174" t="s">
        <v>2810</v>
      </c>
      <c r="F181" s="175" t="s">
        <v>2811</v>
      </c>
      <c r="G181" s="176" t="s">
        <v>553</v>
      </c>
      <c r="H181" s="177">
        <v>1</v>
      </c>
      <c r="I181" s="178"/>
      <c r="J181" s="179">
        <f>ROUND(I181*H181,2)</f>
        <v>0</v>
      </c>
      <c r="K181" s="180"/>
      <c r="L181" s="39"/>
      <c r="M181" s="181" t="s">
        <v>1</v>
      </c>
      <c r="N181" s="182" t="s">
        <v>38</v>
      </c>
      <c r="O181" s="77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5" t="s">
        <v>233</v>
      </c>
      <c r="AT181" s="185" t="s">
        <v>191</v>
      </c>
      <c r="AU181" s="185" t="s">
        <v>82</v>
      </c>
      <c r="AY181" s="19" t="s">
        <v>189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9" t="s">
        <v>80</v>
      </c>
      <c r="BK181" s="186">
        <f>ROUND(I181*H181,2)</f>
        <v>0</v>
      </c>
      <c r="BL181" s="19" t="s">
        <v>233</v>
      </c>
      <c r="BM181" s="185" t="s">
        <v>391</v>
      </c>
    </row>
    <row r="182" s="2" customFormat="1" ht="21.75" customHeight="1">
      <c r="A182" s="38"/>
      <c r="B182" s="172"/>
      <c r="C182" s="219" t="s">
        <v>395</v>
      </c>
      <c r="D182" s="219" t="s">
        <v>874</v>
      </c>
      <c r="E182" s="220" t="s">
        <v>2812</v>
      </c>
      <c r="F182" s="221" t="s">
        <v>2813</v>
      </c>
      <c r="G182" s="222" t="s">
        <v>553</v>
      </c>
      <c r="H182" s="223">
        <v>1</v>
      </c>
      <c r="I182" s="224"/>
      <c r="J182" s="225">
        <f>ROUND(I182*H182,2)</f>
        <v>0</v>
      </c>
      <c r="K182" s="226"/>
      <c r="L182" s="227"/>
      <c r="M182" s="228" t="s">
        <v>1</v>
      </c>
      <c r="N182" s="229" t="s">
        <v>38</v>
      </c>
      <c r="O182" s="77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5" t="s">
        <v>281</v>
      </c>
      <c r="AT182" s="185" t="s">
        <v>874</v>
      </c>
      <c r="AU182" s="185" t="s">
        <v>82</v>
      </c>
      <c r="AY182" s="19" t="s">
        <v>189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9" t="s">
        <v>80</v>
      </c>
      <c r="BK182" s="186">
        <f>ROUND(I182*H182,2)</f>
        <v>0</v>
      </c>
      <c r="BL182" s="19" t="s">
        <v>233</v>
      </c>
      <c r="BM182" s="185" t="s">
        <v>398</v>
      </c>
    </row>
    <row r="183" s="2" customFormat="1" ht="33" customHeight="1">
      <c r="A183" s="38"/>
      <c r="B183" s="172"/>
      <c r="C183" s="173" t="s">
        <v>300</v>
      </c>
      <c r="D183" s="173" t="s">
        <v>191</v>
      </c>
      <c r="E183" s="174" t="s">
        <v>2814</v>
      </c>
      <c r="F183" s="175" t="s">
        <v>2815</v>
      </c>
      <c r="G183" s="176" t="s">
        <v>553</v>
      </c>
      <c r="H183" s="177">
        <v>1</v>
      </c>
      <c r="I183" s="178"/>
      <c r="J183" s="179">
        <f>ROUND(I183*H183,2)</f>
        <v>0</v>
      </c>
      <c r="K183" s="180"/>
      <c r="L183" s="39"/>
      <c r="M183" s="181" t="s">
        <v>1</v>
      </c>
      <c r="N183" s="182" t="s">
        <v>38</v>
      </c>
      <c r="O183" s="77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5" t="s">
        <v>233</v>
      </c>
      <c r="AT183" s="185" t="s">
        <v>191</v>
      </c>
      <c r="AU183" s="185" t="s">
        <v>82</v>
      </c>
      <c r="AY183" s="19" t="s">
        <v>189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9" t="s">
        <v>80</v>
      </c>
      <c r="BK183" s="186">
        <f>ROUND(I183*H183,2)</f>
        <v>0</v>
      </c>
      <c r="BL183" s="19" t="s">
        <v>233</v>
      </c>
      <c r="BM183" s="185" t="s">
        <v>399</v>
      </c>
    </row>
    <row r="184" s="2" customFormat="1" ht="24.15" customHeight="1">
      <c r="A184" s="38"/>
      <c r="B184" s="172"/>
      <c r="C184" s="219" t="s">
        <v>402</v>
      </c>
      <c r="D184" s="219" t="s">
        <v>874</v>
      </c>
      <c r="E184" s="220" t="s">
        <v>2816</v>
      </c>
      <c r="F184" s="221" t="s">
        <v>2817</v>
      </c>
      <c r="G184" s="222" t="s">
        <v>553</v>
      </c>
      <c r="H184" s="223">
        <v>1</v>
      </c>
      <c r="I184" s="224"/>
      <c r="J184" s="225">
        <f>ROUND(I184*H184,2)</f>
        <v>0</v>
      </c>
      <c r="K184" s="226"/>
      <c r="L184" s="227"/>
      <c r="M184" s="228" t="s">
        <v>1</v>
      </c>
      <c r="N184" s="229" t="s">
        <v>38</v>
      </c>
      <c r="O184" s="77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5" t="s">
        <v>281</v>
      </c>
      <c r="AT184" s="185" t="s">
        <v>874</v>
      </c>
      <c r="AU184" s="185" t="s">
        <v>82</v>
      </c>
      <c r="AY184" s="19" t="s">
        <v>189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9" t="s">
        <v>80</v>
      </c>
      <c r="BK184" s="186">
        <f>ROUND(I184*H184,2)</f>
        <v>0</v>
      </c>
      <c r="BL184" s="19" t="s">
        <v>233</v>
      </c>
      <c r="BM184" s="185" t="s">
        <v>403</v>
      </c>
    </row>
    <row r="185" s="2" customFormat="1" ht="24.15" customHeight="1">
      <c r="A185" s="38"/>
      <c r="B185" s="172"/>
      <c r="C185" s="173" t="s">
        <v>303</v>
      </c>
      <c r="D185" s="173" t="s">
        <v>191</v>
      </c>
      <c r="E185" s="174" t="s">
        <v>2818</v>
      </c>
      <c r="F185" s="175" t="s">
        <v>2819</v>
      </c>
      <c r="G185" s="176" t="s">
        <v>553</v>
      </c>
      <c r="H185" s="177">
        <v>1</v>
      </c>
      <c r="I185" s="178"/>
      <c r="J185" s="179">
        <f>ROUND(I185*H185,2)</f>
        <v>0</v>
      </c>
      <c r="K185" s="180"/>
      <c r="L185" s="39"/>
      <c r="M185" s="181" t="s">
        <v>1</v>
      </c>
      <c r="N185" s="182" t="s">
        <v>38</v>
      </c>
      <c r="O185" s="77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5" t="s">
        <v>233</v>
      </c>
      <c r="AT185" s="185" t="s">
        <v>191</v>
      </c>
      <c r="AU185" s="185" t="s">
        <v>82</v>
      </c>
      <c r="AY185" s="19" t="s">
        <v>189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9" t="s">
        <v>80</v>
      </c>
      <c r="BK185" s="186">
        <f>ROUND(I185*H185,2)</f>
        <v>0</v>
      </c>
      <c r="BL185" s="19" t="s">
        <v>233</v>
      </c>
      <c r="BM185" s="185" t="s">
        <v>406</v>
      </c>
    </row>
    <row r="186" s="2" customFormat="1" ht="37.8" customHeight="1">
      <c r="A186" s="38"/>
      <c r="B186" s="172"/>
      <c r="C186" s="219" t="s">
        <v>408</v>
      </c>
      <c r="D186" s="219" t="s">
        <v>874</v>
      </c>
      <c r="E186" s="220" t="s">
        <v>2820</v>
      </c>
      <c r="F186" s="221" t="s">
        <v>2821</v>
      </c>
      <c r="G186" s="222" t="s">
        <v>553</v>
      </c>
      <c r="H186" s="223">
        <v>1</v>
      </c>
      <c r="I186" s="224"/>
      <c r="J186" s="225">
        <f>ROUND(I186*H186,2)</f>
        <v>0</v>
      </c>
      <c r="K186" s="226"/>
      <c r="L186" s="227"/>
      <c r="M186" s="228" t="s">
        <v>1</v>
      </c>
      <c r="N186" s="229" t="s">
        <v>38</v>
      </c>
      <c r="O186" s="77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5" t="s">
        <v>281</v>
      </c>
      <c r="AT186" s="185" t="s">
        <v>874</v>
      </c>
      <c r="AU186" s="185" t="s">
        <v>82</v>
      </c>
      <c r="AY186" s="19" t="s">
        <v>189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9" t="s">
        <v>80</v>
      </c>
      <c r="BK186" s="186">
        <f>ROUND(I186*H186,2)</f>
        <v>0</v>
      </c>
      <c r="BL186" s="19" t="s">
        <v>233</v>
      </c>
      <c r="BM186" s="185" t="s">
        <v>411</v>
      </c>
    </row>
    <row r="187" s="2" customFormat="1" ht="24.15" customHeight="1">
      <c r="A187" s="38"/>
      <c r="B187" s="172"/>
      <c r="C187" s="173" t="s">
        <v>308</v>
      </c>
      <c r="D187" s="173" t="s">
        <v>191</v>
      </c>
      <c r="E187" s="174" t="s">
        <v>2822</v>
      </c>
      <c r="F187" s="175" t="s">
        <v>2823</v>
      </c>
      <c r="G187" s="176" t="s">
        <v>553</v>
      </c>
      <c r="H187" s="177">
        <v>1</v>
      </c>
      <c r="I187" s="178"/>
      <c r="J187" s="179">
        <f>ROUND(I187*H187,2)</f>
        <v>0</v>
      </c>
      <c r="K187" s="180"/>
      <c r="L187" s="39"/>
      <c r="M187" s="181" t="s">
        <v>1</v>
      </c>
      <c r="N187" s="182" t="s">
        <v>38</v>
      </c>
      <c r="O187" s="77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5" t="s">
        <v>233</v>
      </c>
      <c r="AT187" s="185" t="s">
        <v>191</v>
      </c>
      <c r="AU187" s="185" t="s">
        <v>82</v>
      </c>
      <c r="AY187" s="19" t="s">
        <v>189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9" t="s">
        <v>80</v>
      </c>
      <c r="BK187" s="186">
        <f>ROUND(I187*H187,2)</f>
        <v>0</v>
      </c>
      <c r="BL187" s="19" t="s">
        <v>233</v>
      </c>
      <c r="BM187" s="185" t="s">
        <v>415</v>
      </c>
    </row>
    <row r="188" s="2" customFormat="1" ht="24.15" customHeight="1">
      <c r="A188" s="38"/>
      <c r="B188" s="172"/>
      <c r="C188" s="173" t="s">
        <v>418</v>
      </c>
      <c r="D188" s="173" t="s">
        <v>191</v>
      </c>
      <c r="E188" s="174" t="s">
        <v>2824</v>
      </c>
      <c r="F188" s="175" t="s">
        <v>2825</v>
      </c>
      <c r="G188" s="176" t="s">
        <v>212</v>
      </c>
      <c r="H188" s="177">
        <v>1.542</v>
      </c>
      <c r="I188" s="178"/>
      <c r="J188" s="179">
        <f>ROUND(I188*H188,2)</f>
        <v>0</v>
      </c>
      <c r="K188" s="180"/>
      <c r="L188" s="39"/>
      <c r="M188" s="181" t="s">
        <v>1</v>
      </c>
      <c r="N188" s="182" t="s">
        <v>38</v>
      </c>
      <c r="O188" s="77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5" t="s">
        <v>233</v>
      </c>
      <c r="AT188" s="185" t="s">
        <v>191</v>
      </c>
      <c r="AU188" s="185" t="s">
        <v>82</v>
      </c>
      <c r="AY188" s="19" t="s">
        <v>189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9" t="s">
        <v>80</v>
      </c>
      <c r="BK188" s="186">
        <f>ROUND(I188*H188,2)</f>
        <v>0</v>
      </c>
      <c r="BL188" s="19" t="s">
        <v>233</v>
      </c>
      <c r="BM188" s="185" t="s">
        <v>421</v>
      </c>
    </row>
    <row r="189" s="12" customFormat="1" ht="25.92" customHeight="1">
      <c r="A189" s="12"/>
      <c r="B189" s="159"/>
      <c r="C189" s="12"/>
      <c r="D189" s="160" t="s">
        <v>72</v>
      </c>
      <c r="E189" s="161" t="s">
        <v>874</v>
      </c>
      <c r="F189" s="161" t="s">
        <v>2675</v>
      </c>
      <c r="G189" s="12"/>
      <c r="H189" s="12"/>
      <c r="I189" s="162"/>
      <c r="J189" s="163">
        <f>BK189</f>
        <v>0</v>
      </c>
      <c r="K189" s="12"/>
      <c r="L189" s="159"/>
      <c r="M189" s="164"/>
      <c r="N189" s="165"/>
      <c r="O189" s="165"/>
      <c r="P189" s="166">
        <f>P190+P192</f>
        <v>0</v>
      </c>
      <c r="Q189" s="165"/>
      <c r="R189" s="166">
        <f>R190+R192</f>
        <v>0</v>
      </c>
      <c r="S189" s="165"/>
      <c r="T189" s="167">
        <f>T190+T192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0" t="s">
        <v>101</v>
      </c>
      <c r="AT189" s="168" t="s">
        <v>72</v>
      </c>
      <c r="AU189" s="168" t="s">
        <v>73</v>
      </c>
      <c r="AY189" s="160" t="s">
        <v>189</v>
      </c>
      <c r="BK189" s="169">
        <f>BK190+BK192</f>
        <v>0</v>
      </c>
    </row>
    <row r="190" s="12" customFormat="1" ht="22.8" customHeight="1">
      <c r="A190" s="12"/>
      <c r="B190" s="159"/>
      <c r="C190" s="12"/>
      <c r="D190" s="160" t="s">
        <v>72</v>
      </c>
      <c r="E190" s="170" t="s">
        <v>2676</v>
      </c>
      <c r="F190" s="170" t="s">
        <v>2677</v>
      </c>
      <c r="G190" s="12"/>
      <c r="H190" s="12"/>
      <c r="I190" s="162"/>
      <c r="J190" s="171">
        <f>BK190</f>
        <v>0</v>
      </c>
      <c r="K190" s="12"/>
      <c r="L190" s="159"/>
      <c r="M190" s="164"/>
      <c r="N190" s="165"/>
      <c r="O190" s="165"/>
      <c r="P190" s="166">
        <f>P191</f>
        <v>0</v>
      </c>
      <c r="Q190" s="165"/>
      <c r="R190" s="166">
        <f>R191</f>
        <v>0</v>
      </c>
      <c r="S190" s="165"/>
      <c r="T190" s="167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0" t="s">
        <v>101</v>
      </c>
      <c r="AT190" s="168" t="s">
        <v>72</v>
      </c>
      <c r="AU190" s="168" t="s">
        <v>80</v>
      </c>
      <c r="AY190" s="160" t="s">
        <v>189</v>
      </c>
      <c r="BK190" s="169">
        <f>BK191</f>
        <v>0</v>
      </c>
    </row>
    <row r="191" s="2" customFormat="1" ht="33" customHeight="1">
      <c r="A191" s="38"/>
      <c r="B191" s="172"/>
      <c r="C191" s="173" t="s">
        <v>313</v>
      </c>
      <c r="D191" s="173" t="s">
        <v>191</v>
      </c>
      <c r="E191" s="174" t="s">
        <v>2826</v>
      </c>
      <c r="F191" s="175" t="s">
        <v>2827</v>
      </c>
      <c r="G191" s="176" t="s">
        <v>223</v>
      </c>
      <c r="H191" s="177">
        <v>1</v>
      </c>
      <c r="I191" s="178"/>
      <c r="J191" s="179">
        <f>ROUND(I191*H191,2)</f>
        <v>0</v>
      </c>
      <c r="K191" s="180"/>
      <c r="L191" s="39"/>
      <c r="M191" s="181" t="s">
        <v>1</v>
      </c>
      <c r="N191" s="182" t="s">
        <v>38</v>
      </c>
      <c r="O191" s="77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5" t="s">
        <v>365</v>
      </c>
      <c r="AT191" s="185" t="s">
        <v>191</v>
      </c>
      <c r="AU191" s="185" t="s">
        <v>82</v>
      </c>
      <c r="AY191" s="19" t="s">
        <v>189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9" t="s">
        <v>80</v>
      </c>
      <c r="BK191" s="186">
        <f>ROUND(I191*H191,2)</f>
        <v>0</v>
      </c>
      <c r="BL191" s="19" t="s">
        <v>365</v>
      </c>
      <c r="BM191" s="185" t="s">
        <v>426</v>
      </c>
    </row>
    <row r="192" s="12" customFormat="1" ht="22.8" customHeight="1">
      <c r="A192" s="12"/>
      <c r="B192" s="159"/>
      <c r="C192" s="12"/>
      <c r="D192" s="160" t="s">
        <v>72</v>
      </c>
      <c r="E192" s="170" t="s">
        <v>2682</v>
      </c>
      <c r="F192" s="170" t="s">
        <v>2683</v>
      </c>
      <c r="G192" s="12"/>
      <c r="H192" s="12"/>
      <c r="I192" s="162"/>
      <c r="J192" s="171">
        <f>BK192</f>
        <v>0</v>
      </c>
      <c r="K192" s="12"/>
      <c r="L192" s="159"/>
      <c r="M192" s="164"/>
      <c r="N192" s="165"/>
      <c r="O192" s="165"/>
      <c r="P192" s="166">
        <f>P193</f>
        <v>0</v>
      </c>
      <c r="Q192" s="165"/>
      <c r="R192" s="166">
        <f>R193</f>
        <v>0</v>
      </c>
      <c r="S192" s="165"/>
      <c r="T192" s="167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0" t="s">
        <v>101</v>
      </c>
      <c r="AT192" s="168" t="s">
        <v>72</v>
      </c>
      <c r="AU192" s="168" t="s">
        <v>80</v>
      </c>
      <c r="AY192" s="160" t="s">
        <v>189</v>
      </c>
      <c r="BK192" s="169">
        <f>BK193</f>
        <v>0</v>
      </c>
    </row>
    <row r="193" s="2" customFormat="1" ht="21.75" customHeight="1">
      <c r="A193" s="38"/>
      <c r="B193" s="172"/>
      <c r="C193" s="173" t="s">
        <v>428</v>
      </c>
      <c r="D193" s="173" t="s">
        <v>191</v>
      </c>
      <c r="E193" s="174" t="s">
        <v>2828</v>
      </c>
      <c r="F193" s="175" t="s">
        <v>2829</v>
      </c>
      <c r="G193" s="176" t="s">
        <v>228</v>
      </c>
      <c r="H193" s="177">
        <v>80</v>
      </c>
      <c r="I193" s="178"/>
      <c r="J193" s="179">
        <f>ROUND(I193*H193,2)</f>
        <v>0</v>
      </c>
      <c r="K193" s="180"/>
      <c r="L193" s="39"/>
      <c r="M193" s="181" t="s">
        <v>1</v>
      </c>
      <c r="N193" s="182" t="s">
        <v>38</v>
      </c>
      <c r="O193" s="77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5" t="s">
        <v>365</v>
      </c>
      <c r="AT193" s="185" t="s">
        <v>191</v>
      </c>
      <c r="AU193" s="185" t="s">
        <v>82</v>
      </c>
      <c r="AY193" s="19" t="s">
        <v>189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9" t="s">
        <v>80</v>
      </c>
      <c r="BK193" s="186">
        <f>ROUND(I193*H193,2)</f>
        <v>0</v>
      </c>
      <c r="BL193" s="19" t="s">
        <v>365</v>
      </c>
      <c r="BM193" s="185" t="s">
        <v>431</v>
      </c>
    </row>
    <row r="194" s="12" customFormat="1" ht="25.92" customHeight="1">
      <c r="A194" s="12"/>
      <c r="B194" s="159"/>
      <c r="C194" s="12"/>
      <c r="D194" s="160" t="s">
        <v>72</v>
      </c>
      <c r="E194" s="161" t="s">
        <v>2701</v>
      </c>
      <c r="F194" s="161" t="s">
        <v>2702</v>
      </c>
      <c r="G194" s="12"/>
      <c r="H194" s="12"/>
      <c r="I194" s="162"/>
      <c r="J194" s="163">
        <f>BK194</f>
        <v>0</v>
      </c>
      <c r="K194" s="12"/>
      <c r="L194" s="159"/>
      <c r="M194" s="164"/>
      <c r="N194" s="165"/>
      <c r="O194" s="165"/>
      <c r="P194" s="166">
        <f>SUM(P195:P210)</f>
        <v>0</v>
      </c>
      <c r="Q194" s="165"/>
      <c r="R194" s="166">
        <f>SUM(R195:R210)</f>
        <v>0</v>
      </c>
      <c r="S194" s="165"/>
      <c r="T194" s="167">
        <f>SUM(T195:T210)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0" t="s">
        <v>104</v>
      </c>
      <c r="AT194" s="168" t="s">
        <v>72</v>
      </c>
      <c r="AU194" s="168" t="s">
        <v>73</v>
      </c>
      <c r="AY194" s="160" t="s">
        <v>189</v>
      </c>
      <c r="BK194" s="169">
        <f>SUM(BK195:BK210)</f>
        <v>0</v>
      </c>
    </row>
    <row r="195" s="2" customFormat="1" ht="24.15" customHeight="1">
      <c r="A195" s="38"/>
      <c r="B195" s="172"/>
      <c r="C195" s="173" t="s">
        <v>316</v>
      </c>
      <c r="D195" s="173" t="s">
        <v>191</v>
      </c>
      <c r="E195" s="174" t="s">
        <v>2703</v>
      </c>
      <c r="F195" s="175" t="s">
        <v>2704</v>
      </c>
      <c r="G195" s="176" t="s">
        <v>2705</v>
      </c>
      <c r="H195" s="177">
        <v>51</v>
      </c>
      <c r="I195" s="178"/>
      <c r="J195" s="179">
        <f>ROUND(I195*H195,2)</f>
        <v>0</v>
      </c>
      <c r="K195" s="180"/>
      <c r="L195" s="39"/>
      <c r="M195" s="181" t="s">
        <v>1</v>
      </c>
      <c r="N195" s="182" t="s">
        <v>38</v>
      </c>
      <c r="O195" s="77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5" t="s">
        <v>2706</v>
      </c>
      <c r="AT195" s="185" t="s">
        <v>191</v>
      </c>
      <c r="AU195" s="185" t="s">
        <v>80</v>
      </c>
      <c r="AY195" s="19" t="s">
        <v>189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9" t="s">
        <v>80</v>
      </c>
      <c r="BK195" s="186">
        <f>ROUND(I195*H195,2)</f>
        <v>0</v>
      </c>
      <c r="BL195" s="19" t="s">
        <v>2706</v>
      </c>
      <c r="BM195" s="185" t="s">
        <v>434</v>
      </c>
    </row>
    <row r="196" s="13" customFormat="1">
      <c r="A196" s="13"/>
      <c r="B196" s="187"/>
      <c r="C196" s="13"/>
      <c r="D196" s="188" t="s">
        <v>195</v>
      </c>
      <c r="E196" s="189" t="s">
        <v>1</v>
      </c>
      <c r="F196" s="190" t="s">
        <v>2830</v>
      </c>
      <c r="G196" s="13"/>
      <c r="H196" s="189" t="s">
        <v>1</v>
      </c>
      <c r="I196" s="191"/>
      <c r="J196" s="13"/>
      <c r="K196" s="13"/>
      <c r="L196" s="187"/>
      <c r="M196" s="192"/>
      <c r="N196" s="193"/>
      <c r="O196" s="193"/>
      <c r="P196" s="193"/>
      <c r="Q196" s="193"/>
      <c r="R196" s="193"/>
      <c r="S196" s="193"/>
      <c r="T196" s="19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9" t="s">
        <v>195</v>
      </c>
      <c r="AU196" s="189" t="s">
        <v>80</v>
      </c>
      <c r="AV196" s="13" t="s">
        <v>80</v>
      </c>
      <c r="AW196" s="13" t="s">
        <v>30</v>
      </c>
      <c r="AX196" s="13" t="s">
        <v>73</v>
      </c>
      <c r="AY196" s="189" t="s">
        <v>189</v>
      </c>
    </row>
    <row r="197" s="14" customFormat="1">
      <c r="A197" s="14"/>
      <c r="B197" s="195"/>
      <c r="C197" s="14"/>
      <c r="D197" s="188" t="s">
        <v>195</v>
      </c>
      <c r="E197" s="196" t="s">
        <v>1</v>
      </c>
      <c r="F197" s="197" t="s">
        <v>82</v>
      </c>
      <c r="G197" s="14"/>
      <c r="H197" s="198">
        <v>2</v>
      </c>
      <c r="I197" s="199"/>
      <c r="J197" s="14"/>
      <c r="K197" s="14"/>
      <c r="L197" s="195"/>
      <c r="M197" s="200"/>
      <c r="N197" s="201"/>
      <c r="O197" s="201"/>
      <c r="P197" s="201"/>
      <c r="Q197" s="201"/>
      <c r="R197" s="201"/>
      <c r="S197" s="201"/>
      <c r="T197" s="20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6" t="s">
        <v>195</v>
      </c>
      <c r="AU197" s="196" t="s">
        <v>80</v>
      </c>
      <c r="AV197" s="14" t="s">
        <v>82</v>
      </c>
      <c r="AW197" s="14" t="s">
        <v>30</v>
      </c>
      <c r="AX197" s="14" t="s">
        <v>73</v>
      </c>
      <c r="AY197" s="196" t="s">
        <v>189</v>
      </c>
    </row>
    <row r="198" s="13" customFormat="1">
      <c r="A198" s="13"/>
      <c r="B198" s="187"/>
      <c r="C198" s="13"/>
      <c r="D198" s="188" t="s">
        <v>195</v>
      </c>
      <c r="E198" s="189" t="s">
        <v>1</v>
      </c>
      <c r="F198" s="190" t="s">
        <v>2831</v>
      </c>
      <c r="G198" s="13"/>
      <c r="H198" s="189" t="s">
        <v>1</v>
      </c>
      <c r="I198" s="191"/>
      <c r="J198" s="13"/>
      <c r="K198" s="13"/>
      <c r="L198" s="187"/>
      <c r="M198" s="192"/>
      <c r="N198" s="193"/>
      <c r="O198" s="193"/>
      <c r="P198" s="193"/>
      <c r="Q198" s="193"/>
      <c r="R198" s="193"/>
      <c r="S198" s="193"/>
      <c r="T198" s="19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9" t="s">
        <v>195</v>
      </c>
      <c r="AU198" s="189" t="s">
        <v>80</v>
      </c>
      <c r="AV198" s="13" t="s">
        <v>80</v>
      </c>
      <c r="AW198" s="13" t="s">
        <v>30</v>
      </c>
      <c r="AX198" s="13" t="s">
        <v>73</v>
      </c>
      <c r="AY198" s="189" t="s">
        <v>189</v>
      </c>
    </row>
    <row r="199" s="14" customFormat="1">
      <c r="A199" s="14"/>
      <c r="B199" s="195"/>
      <c r="C199" s="14"/>
      <c r="D199" s="188" t="s">
        <v>195</v>
      </c>
      <c r="E199" s="196" t="s">
        <v>1</v>
      </c>
      <c r="F199" s="197" t="s">
        <v>104</v>
      </c>
      <c r="G199" s="14"/>
      <c r="H199" s="198">
        <v>4</v>
      </c>
      <c r="I199" s="199"/>
      <c r="J199" s="14"/>
      <c r="K199" s="14"/>
      <c r="L199" s="195"/>
      <c r="M199" s="200"/>
      <c r="N199" s="201"/>
      <c r="O199" s="201"/>
      <c r="P199" s="201"/>
      <c r="Q199" s="201"/>
      <c r="R199" s="201"/>
      <c r="S199" s="201"/>
      <c r="T199" s="20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6" t="s">
        <v>195</v>
      </c>
      <c r="AU199" s="196" t="s">
        <v>80</v>
      </c>
      <c r="AV199" s="14" t="s">
        <v>82</v>
      </c>
      <c r="AW199" s="14" t="s">
        <v>30</v>
      </c>
      <c r="AX199" s="14" t="s">
        <v>73</v>
      </c>
      <c r="AY199" s="196" t="s">
        <v>189</v>
      </c>
    </row>
    <row r="200" s="13" customFormat="1">
      <c r="A200" s="13"/>
      <c r="B200" s="187"/>
      <c r="C200" s="13"/>
      <c r="D200" s="188" t="s">
        <v>195</v>
      </c>
      <c r="E200" s="189" t="s">
        <v>1</v>
      </c>
      <c r="F200" s="190" t="s">
        <v>2832</v>
      </c>
      <c r="G200" s="13"/>
      <c r="H200" s="189" t="s">
        <v>1</v>
      </c>
      <c r="I200" s="191"/>
      <c r="J200" s="13"/>
      <c r="K200" s="13"/>
      <c r="L200" s="187"/>
      <c r="M200" s="192"/>
      <c r="N200" s="193"/>
      <c r="O200" s="193"/>
      <c r="P200" s="193"/>
      <c r="Q200" s="193"/>
      <c r="R200" s="193"/>
      <c r="S200" s="193"/>
      <c r="T200" s="19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9" t="s">
        <v>195</v>
      </c>
      <c r="AU200" s="189" t="s">
        <v>80</v>
      </c>
      <c r="AV200" s="13" t="s">
        <v>80</v>
      </c>
      <c r="AW200" s="13" t="s">
        <v>30</v>
      </c>
      <c r="AX200" s="13" t="s">
        <v>73</v>
      </c>
      <c r="AY200" s="189" t="s">
        <v>189</v>
      </c>
    </row>
    <row r="201" s="14" customFormat="1">
      <c r="A201" s="14"/>
      <c r="B201" s="195"/>
      <c r="C201" s="14"/>
      <c r="D201" s="188" t="s">
        <v>195</v>
      </c>
      <c r="E201" s="196" t="s">
        <v>1</v>
      </c>
      <c r="F201" s="197" t="s">
        <v>116</v>
      </c>
      <c r="G201" s="14"/>
      <c r="H201" s="198">
        <v>8</v>
      </c>
      <c r="I201" s="199"/>
      <c r="J201" s="14"/>
      <c r="K201" s="14"/>
      <c r="L201" s="195"/>
      <c r="M201" s="200"/>
      <c r="N201" s="201"/>
      <c r="O201" s="201"/>
      <c r="P201" s="201"/>
      <c r="Q201" s="201"/>
      <c r="R201" s="201"/>
      <c r="S201" s="201"/>
      <c r="T201" s="20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6" t="s">
        <v>195</v>
      </c>
      <c r="AU201" s="196" t="s">
        <v>80</v>
      </c>
      <c r="AV201" s="14" t="s">
        <v>82</v>
      </c>
      <c r="AW201" s="14" t="s">
        <v>30</v>
      </c>
      <c r="AX201" s="14" t="s">
        <v>73</v>
      </c>
      <c r="AY201" s="196" t="s">
        <v>189</v>
      </c>
    </row>
    <row r="202" s="13" customFormat="1">
      <c r="A202" s="13"/>
      <c r="B202" s="187"/>
      <c r="C202" s="13"/>
      <c r="D202" s="188" t="s">
        <v>195</v>
      </c>
      <c r="E202" s="189" t="s">
        <v>1</v>
      </c>
      <c r="F202" s="190" t="s">
        <v>2833</v>
      </c>
      <c r="G202" s="13"/>
      <c r="H202" s="189" t="s">
        <v>1</v>
      </c>
      <c r="I202" s="191"/>
      <c r="J202" s="13"/>
      <c r="K202" s="13"/>
      <c r="L202" s="187"/>
      <c r="M202" s="192"/>
      <c r="N202" s="193"/>
      <c r="O202" s="193"/>
      <c r="P202" s="193"/>
      <c r="Q202" s="193"/>
      <c r="R202" s="193"/>
      <c r="S202" s="193"/>
      <c r="T202" s="19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9" t="s">
        <v>195</v>
      </c>
      <c r="AU202" s="189" t="s">
        <v>80</v>
      </c>
      <c r="AV202" s="13" t="s">
        <v>80</v>
      </c>
      <c r="AW202" s="13" t="s">
        <v>30</v>
      </c>
      <c r="AX202" s="13" t="s">
        <v>73</v>
      </c>
      <c r="AY202" s="189" t="s">
        <v>189</v>
      </c>
    </row>
    <row r="203" s="14" customFormat="1">
      <c r="A203" s="14"/>
      <c r="B203" s="195"/>
      <c r="C203" s="14"/>
      <c r="D203" s="188" t="s">
        <v>195</v>
      </c>
      <c r="E203" s="196" t="s">
        <v>1</v>
      </c>
      <c r="F203" s="197" t="s">
        <v>116</v>
      </c>
      <c r="G203" s="14"/>
      <c r="H203" s="198">
        <v>8</v>
      </c>
      <c r="I203" s="199"/>
      <c r="J203" s="14"/>
      <c r="K203" s="14"/>
      <c r="L203" s="195"/>
      <c r="M203" s="200"/>
      <c r="N203" s="201"/>
      <c r="O203" s="201"/>
      <c r="P203" s="201"/>
      <c r="Q203" s="201"/>
      <c r="R203" s="201"/>
      <c r="S203" s="201"/>
      <c r="T203" s="20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6" t="s">
        <v>195</v>
      </c>
      <c r="AU203" s="196" t="s">
        <v>80</v>
      </c>
      <c r="AV203" s="14" t="s">
        <v>82</v>
      </c>
      <c r="AW203" s="14" t="s">
        <v>30</v>
      </c>
      <c r="AX203" s="14" t="s">
        <v>73</v>
      </c>
      <c r="AY203" s="196" t="s">
        <v>189</v>
      </c>
    </row>
    <row r="204" s="13" customFormat="1">
      <c r="A204" s="13"/>
      <c r="B204" s="187"/>
      <c r="C204" s="13"/>
      <c r="D204" s="188" t="s">
        <v>195</v>
      </c>
      <c r="E204" s="189" t="s">
        <v>1</v>
      </c>
      <c r="F204" s="190" t="s">
        <v>2834</v>
      </c>
      <c r="G204" s="13"/>
      <c r="H204" s="189" t="s">
        <v>1</v>
      </c>
      <c r="I204" s="191"/>
      <c r="J204" s="13"/>
      <c r="K204" s="13"/>
      <c r="L204" s="187"/>
      <c r="M204" s="192"/>
      <c r="N204" s="193"/>
      <c r="O204" s="193"/>
      <c r="P204" s="193"/>
      <c r="Q204" s="193"/>
      <c r="R204" s="193"/>
      <c r="S204" s="193"/>
      <c r="T204" s="19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9" t="s">
        <v>195</v>
      </c>
      <c r="AU204" s="189" t="s">
        <v>80</v>
      </c>
      <c r="AV204" s="13" t="s">
        <v>80</v>
      </c>
      <c r="AW204" s="13" t="s">
        <v>30</v>
      </c>
      <c r="AX204" s="13" t="s">
        <v>73</v>
      </c>
      <c r="AY204" s="189" t="s">
        <v>189</v>
      </c>
    </row>
    <row r="205" s="14" customFormat="1">
      <c r="A205" s="14"/>
      <c r="B205" s="195"/>
      <c r="C205" s="14"/>
      <c r="D205" s="188" t="s">
        <v>195</v>
      </c>
      <c r="E205" s="196" t="s">
        <v>1</v>
      </c>
      <c r="F205" s="197" t="s">
        <v>116</v>
      </c>
      <c r="G205" s="14"/>
      <c r="H205" s="198">
        <v>8</v>
      </c>
      <c r="I205" s="199"/>
      <c r="J205" s="14"/>
      <c r="K205" s="14"/>
      <c r="L205" s="195"/>
      <c r="M205" s="200"/>
      <c r="N205" s="201"/>
      <c r="O205" s="201"/>
      <c r="P205" s="201"/>
      <c r="Q205" s="201"/>
      <c r="R205" s="201"/>
      <c r="S205" s="201"/>
      <c r="T205" s="20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6" t="s">
        <v>195</v>
      </c>
      <c r="AU205" s="196" t="s">
        <v>80</v>
      </c>
      <c r="AV205" s="14" t="s">
        <v>82</v>
      </c>
      <c r="AW205" s="14" t="s">
        <v>30</v>
      </c>
      <c r="AX205" s="14" t="s">
        <v>73</v>
      </c>
      <c r="AY205" s="196" t="s">
        <v>189</v>
      </c>
    </row>
    <row r="206" s="13" customFormat="1">
      <c r="A206" s="13"/>
      <c r="B206" s="187"/>
      <c r="C206" s="13"/>
      <c r="D206" s="188" t="s">
        <v>195</v>
      </c>
      <c r="E206" s="189" t="s">
        <v>1</v>
      </c>
      <c r="F206" s="190" t="s">
        <v>2835</v>
      </c>
      <c r="G206" s="13"/>
      <c r="H206" s="189" t="s">
        <v>1</v>
      </c>
      <c r="I206" s="191"/>
      <c r="J206" s="13"/>
      <c r="K206" s="13"/>
      <c r="L206" s="187"/>
      <c r="M206" s="192"/>
      <c r="N206" s="193"/>
      <c r="O206" s="193"/>
      <c r="P206" s="193"/>
      <c r="Q206" s="193"/>
      <c r="R206" s="193"/>
      <c r="S206" s="193"/>
      <c r="T206" s="19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9" t="s">
        <v>195</v>
      </c>
      <c r="AU206" s="189" t="s">
        <v>80</v>
      </c>
      <c r="AV206" s="13" t="s">
        <v>80</v>
      </c>
      <c r="AW206" s="13" t="s">
        <v>30</v>
      </c>
      <c r="AX206" s="13" t="s">
        <v>73</v>
      </c>
      <c r="AY206" s="189" t="s">
        <v>189</v>
      </c>
    </row>
    <row r="207" s="14" customFormat="1">
      <c r="A207" s="14"/>
      <c r="B207" s="195"/>
      <c r="C207" s="14"/>
      <c r="D207" s="188" t="s">
        <v>195</v>
      </c>
      <c r="E207" s="196" t="s">
        <v>1</v>
      </c>
      <c r="F207" s="197" t="s">
        <v>101</v>
      </c>
      <c r="G207" s="14"/>
      <c r="H207" s="198">
        <v>3</v>
      </c>
      <c r="I207" s="199"/>
      <c r="J207" s="14"/>
      <c r="K207" s="14"/>
      <c r="L207" s="195"/>
      <c r="M207" s="200"/>
      <c r="N207" s="201"/>
      <c r="O207" s="201"/>
      <c r="P207" s="201"/>
      <c r="Q207" s="201"/>
      <c r="R207" s="201"/>
      <c r="S207" s="201"/>
      <c r="T207" s="20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6" t="s">
        <v>195</v>
      </c>
      <c r="AU207" s="196" t="s">
        <v>80</v>
      </c>
      <c r="AV207" s="14" t="s">
        <v>82</v>
      </c>
      <c r="AW207" s="14" t="s">
        <v>30</v>
      </c>
      <c r="AX207" s="14" t="s">
        <v>73</v>
      </c>
      <c r="AY207" s="196" t="s">
        <v>189</v>
      </c>
    </row>
    <row r="208" s="13" customFormat="1">
      <c r="A208" s="13"/>
      <c r="B208" s="187"/>
      <c r="C208" s="13"/>
      <c r="D208" s="188" t="s">
        <v>195</v>
      </c>
      <c r="E208" s="189" t="s">
        <v>1</v>
      </c>
      <c r="F208" s="190" t="s">
        <v>2836</v>
      </c>
      <c r="G208" s="13"/>
      <c r="H208" s="189" t="s">
        <v>1</v>
      </c>
      <c r="I208" s="191"/>
      <c r="J208" s="13"/>
      <c r="K208" s="13"/>
      <c r="L208" s="187"/>
      <c r="M208" s="192"/>
      <c r="N208" s="193"/>
      <c r="O208" s="193"/>
      <c r="P208" s="193"/>
      <c r="Q208" s="193"/>
      <c r="R208" s="193"/>
      <c r="S208" s="193"/>
      <c r="T208" s="19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9" t="s">
        <v>195</v>
      </c>
      <c r="AU208" s="189" t="s">
        <v>80</v>
      </c>
      <c r="AV208" s="13" t="s">
        <v>80</v>
      </c>
      <c r="AW208" s="13" t="s">
        <v>30</v>
      </c>
      <c r="AX208" s="13" t="s">
        <v>73</v>
      </c>
      <c r="AY208" s="189" t="s">
        <v>189</v>
      </c>
    </row>
    <row r="209" s="14" customFormat="1">
      <c r="A209" s="14"/>
      <c r="B209" s="195"/>
      <c r="C209" s="14"/>
      <c r="D209" s="188" t="s">
        <v>195</v>
      </c>
      <c r="E209" s="196" t="s">
        <v>1</v>
      </c>
      <c r="F209" s="197" t="s">
        <v>239</v>
      </c>
      <c r="G209" s="14"/>
      <c r="H209" s="198">
        <v>18</v>
      </c>
      <c r="I209" s="199"/>
      <c r="J209" s="14"/>
      <c r="K209" s="14"/>
      <c r="L209" s="195"/>
      <c r="M209" s="200"/>
      <c r="N209" s="201"/>
      <c r="O209" s="201"/>
      <c r="P209" s="201"/>
      <c r="Q209" s="201"/>
      <c r="R209" s="201"/>
      <c r="S209" s="201"/>
      <c r="T209" s="20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6" t="s">
        <v>195</v>
      </c>
      <c r="AU209" s="196" t="s">
        <v>80</v>
      </c>
      <c r="AV209" s="14" t="s">
        <v>82</v>
      </c>
      <c r="AW209" s="14" t="s">
        <v>30</v>
      </c>
      <c r="AX209" s="14" t="s">
        <v>73</v>
      </c>
      <c r="AY209" s="196" t="s">
        <v>189</v>
      </c>
    </row>
    <row r="210" s="15" customFormat="1">
      <c r="A210" s="15"/>
      <c r="B210" s="203"/>
      <c r="C210" s="15"/>
      <c r="D210" s="188" t="s">
        <v>195</v>
      </c>
      <c r="E210" s="204" t="s">
        <v>1</v>
      </c>
      <c r="F210" s="205" t="s">
        <v>200</v>
      </c>
      <c r="G210" s="15"/>
      <c r="H210" s="206">
        <v>51</v>
      </c>
      <c r="I210" s="207"/>
      <c r="J210" s="15"/>
      <c r="K210" s="15"/>
      <c r="L210" s="203"/>
      <c r="M210" s="208"/>
      <c r="N210" s="209"/>
      <c r="O210" s="209"/>
      <c r="P210" s="209"/>
      <c r="Q210" s="209"/>
      <c r="R210" s="209"/>
      <c r="S210" s="209"/>
      <c r="T210" s="21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04" t="s">
        <v>195</v>
      </c>
      <c r="AU210" s="204" t="s">
        <v>80</v>
      </c>
      <c r="AV210" s="15" t="s">
        <v>104</v>
      </c>
      <c r="AW210" s="15" t="s">
        <v>30</v>
      </c>
      <c r="AX210" s="15" t="s">
        <v>80</v>
      </c>
      <c r="AY210" s="204" t="s">
        <v>189</v>
      </c>
    </row>
    <row r="211" s="12" customFormat="1" ht="25.92" customHeight="1">
      <c r="A211" s="12"/>
      <c r="B211" s="159"/>
      <c r="C211" s="12"/>
      <c r="D211" s="160" t="s">
        <v>72</v>
      </c>
      <c r="E211" s="161" t="s">
        <v>2392</v>
      </c>
      <c r="F211" s="161" t="s">
        <v>2392</v>
      </c>
      <c r="G211" s="12"/>
      <c r="H211" s="12"/>
      <c r="I211" s="162"/>
      <c r="J211" s="163">
        <f>BK211</f>
        <v>0</v>
      </c>
      <c r="K211" s="12"/>
      <c r="L211" s="159"/>
      <c r="M211" s="164"/>
      <c r="N211" s="165"/>
      <c r="O211" s="165"/>
      <c r="P211" s="166">
        <f>SUM(P212:P213)</f>
        <v>0</v>
      </c>
      <c r="Q211" s="165"/>
      <c r="R211" s="166">
        <f>SUM(R212:R213)</f>
        <v>0</v>
      </c>
      <c r="S211" s="165"/>
      <c r="T211" s="167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60" t="s">
        <v>80</v>
      </c>
      <c r="AT211" s="168" t="s">
        <v>72</v>
      </c>
      <c r="AU211" s="168" t="s">
        <v>73</v>
      </c>
      <c r="AY211" s="160" t="s">
        <v>189</v>
      </c>
      <c r="BK211" s="169">
        <f>SUM(BK212:BK213)</f>
        <v>0</v>
      </c>
    </row>
    <row r="212" s="2" customFormat="1" ht="49.05" customHeight="1">
      <c r="A212" s="38"/>
      <c r="B212" s="172"/>
      <c r="C212" s="173" t="s">
        <v>437</v>
      </c>
      <c r="D212" s="173" t="s">
        <v>191</v>
      </c>
      <c r="E212" s="174" t="s">
        <v>2085</v>
      </c>
      <c r="F212" s="175" t="s">
        <v>2837</v>
      </c>
      <c r="G212" s="176" t="s">
        <v>2395</v>
      </c>
      <c r="H212" s="177">
        <v>1</v>
      </c>
      <c r="I212" s="178"/>
      <c r="J212" s="179">
        <f>ROUND(I212*H212,2)</f>
        <v>0</v>
      </c>
      <c r="K212" s="180"/>
      <c r="L212" s="39"/>
      <c r="M212" s="181" t="s">
        <v>1</v>
      </c>
      <c r="N212" s="182" t="s">
        <v>38</v>
      </c>
      <c r="O212" s="77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5" t="s">
        <v>104</v>
      </c>
      <c r="AT212" s="185" t="s">
        <v>191</v>
      </c>
      <c r="AU212" s="185" t="s">
        <v>80</v>
      </c>
      <c r="AY212" s="19" t="s">
        <v>189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9" t="s">
        <v>80</v>
      </c>
      <c r="BK212" s="186">
        <f>ROUND(I212*H212,2)</f>
        <v>0</v>
      </c>
      <c r="BL212" s="19" t="s">
        <v>104</v>
      </c>
      <c r="BM212" s="185" t="s">
        <v>440</v>
      </c>
    </row>
    <row r="213" s="2" customFormat="1" ht="49.05" customHeight="1">
      <c r="A213" s="38"/>
      <c r="B213" s="172"/>
      <c r="C213" s="173" t="s">
        <v>321</v>
      </c>
      <c r="D213" s="173" t="s">
        <v>191</v>
      </c>
      <c r="E213" s="174" t="s">
        <v>2838</v>
      </c>
      <c r="F213" s="175" t="s">
        <v>2839</v>
      </c>
      <c r="G213" s="176" t="s">
        <v>2395</v>
      </c>
      <c r="H213" s="177">
        <v>1</v>
      </c>
      <c r="I213" s="178"/>
      <c r="J213" s="179">
        <f>ROUND(I213*H213,2)</f>
        <v>0</v>
      </c>
      <c r="K213" s="180"/>
      <c r="L213" s="39"/>
      <c r="M213" s="231" t="s">
        <v>1</v>
      </c>
      <c r="N213" s="232" t="s">
        <v>38</v>
      </c>
      <c r="O213" s="233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5" t="s">
        <v>104</v>
      </c>
      <c r="AT213" s="185" t="s">
        <v>191</v>
      </c>
      <c r="AU213" s="185" t="s">
        <v>80</v>
      </c>
      <c r="AY213" s="19" t="s">
        <v>189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9" t="s">
        <v>80</v>
      </c>
      <c r="BK213" s="186">
        <f>ROUND(I213*H213,2)</f>
        <v>0</v>
      </c>
      <c r="BL213" s="19" t="s">
        <v>104</v>
      </c>
      <c r="BM213" s="185" t="s">
        <v>444</v>
      </c>
    </row>
    <row r="214" s="2" customFormat="1" ht="6.96" customHeight="1">
      <c r="A214" s="38"/>
      <c r="B214" s="60"/>
      <c r="C214" s="61"/>
      <c r="D214" s="61"/>
      <c r="E214" s="61"/>
      <c r="F214" s="61"/>
      <c r="G214" s="61"/>
      <c r="H214" s="61"/>
      <c r="I214" s="61"/>
      <c r="J214" s="61"/>
      <c r="K214" s="61"/>
      <c r="L214" s="39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autoFilter ref="C122:K21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2840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ROUND((SUM(BE121:BE173)),  2)</f>
        <v>0</v>
      </c>
      <c r="G33" s="38"/>
      <c r="H33" s="38"/>
      <c r="I33" s="128">
        <v>0.20999999999999999</v>
      </c>
      <c r="J33" s="127">
        <f>ROUND(((SUM(BE121:BE173))*I33),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ROUND((SUM(BF121:BF173)),  2)</f>
        <v>0</v>
      </c>
      <c r="G34" s="38"/>
      <c r="H34" s="38"/>
      <c r="I34" s="128">
        <v>0.12</v>
      </c>
      <c r="J34" s="127">
        <f>ROUND(((SUM(BF121:BF173))*I34),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ROUND((SUM(BG121:BG173)),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ROUND((SUM(BH121:BH173)),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ROUND((SUM(BI121:BI173)),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1 - Strukturovaná kabeláž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154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159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2492</v>
      </c>
      <c r="E99" s="146"/>
      <c r="F99" s="146"/>
      <c r="G99" s="146"/>
      <c r="H99" s="146"/>
      <c r="I99" s="146"/>
      <c r="J99" s="147">
        <f>J132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2497</v>
      </c>
      <c r="E100" s="142"/>
      <c r="F100" s="142"/>
      <c r="G100" s="142"/>
      <c r="H100" s="142"/>
      <c r="I100" s="142"/>
      <c r="J100" s="143">
        <f>J164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2126</v>
      </c>
      <c r="E101" s="142"/>
      <c r="F101" s="142"/>
      <c r="G101" s="142"/>
      <c r="H101" s="142"/>
      <c r="I101" s="142"/>
      <c r="J101" s="143">
        <f>J169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174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BODARCHITEKTI202401 - KODUS Kamenice - druhá etapa-16.3.25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138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1 - Strukturovaná kabeláž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 xml:space="preserve"> </v>
      </c>
      <c r="G115" s="38"/>
      <c r="H115" s="38"/>
      <c r="I115" s="32" t="s">
        <v>22</v>
      </c>
      <c r="J115" s="69" t="str">
        <f>IF(J12="","",J12)</f>
        <v>10. 3. 2025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 xml:space="preserve"> </v>
      </c>
      <c r="G117" s="38"/>
      <c r="H117" s="38"/>
      <c r="I117" s="32" t="s">
        <v>29</v>
      </c>
      <c r="J117" s="36" t="str">
        <f>E21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38"/>
      <c r="E118" s="38"/>
      <c r="F118" s="27" t="str">
        <f>IF(E18="","",E18)</f>
        <v>Vyplň údaj</v>
      </c>
      <c r="G118" s="38"/>
      <c r="H118" s="38"/>
      <c r="I118" s="32" t="s">
        <v>31</v>
      </c>
      <c r="J118" s="36" t="str">
        <f>E24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175</v>
      </c>
      <c r="D120" s="151" t="s">
        <v>58</v>
      </c>
      <c r="E120" s="151" t="s">
        <v>54</v>
      </c>
      <c r="F120" s="151" t="s">
        <v>55</v>
      </c>
      <c r="G120" s="151" t="s">
        <v>176</v>
      </c>
      <c r="H120" s="151" t="s">
        <v>177</v>
      </c>
      <c r="I120" s="151" t="s">
        <v>178</v>
      </c>
      <c r="J120" s="152" t="s">
        <v>142</v>
      </c>
      <c r="K120" s="153" t="s">
        <v>179</v>
      </c>
      <c r="L120" s="154"/>
      <c r="M120" s="86" t="s">
        <v>1</v>
      </c>
      <c r="N120" s="87" t="s">
        <v>37</v>
      </c>
      <c r="O120" s="87" t="s">
        <v>180</v>
      </c>
      <c r="P120" s="87" t="s">
        <v>181</v>
      </c>
      <c r="Q120" s="87" t="s">
        <v>182</v>
      </c>
      <c r="R120" s="87" t="s">
        <v>183</v>
      </c>
      <c r="S120" s="87" t="s">
        <v>184</v>
      </c>
      <c r="T120" s="88" t="s">
        <v>185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186</v>
      </c>
      <c r="D121" s="38"/>
      <c r="E121" s="38"/>
      <c r="F121" s="38"/>
      <c r="G121" s="38"/>
      <c r="H121" s="38"/>
      <c r="I121" s="38"/>
      <c r="J121" s="155">
        <f>BK121</f>
        <v>0</v>
      </c>
      <c r="K121" s="38"/>
      <c r="L121" s="39"/>
      <c r="M121" s="89"/>
      <c r="N121" s="73"/>
      <c r="O121" s="90"/>
      <c r="P121" s="156">
        <f>P122+P164+P169</f>
        <v>0</v>
      </c>
      <c r="Q121" s="90"/>
      <c r="R121" s="156">
        <f>R122+R164+R169</f>
        <v>0</v>
      </c>
      <c r="S121" s="90"/>
      <c r="T121" s="157">
        <f>T122+T164+T169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72</v>
      </c>
      <c r="AU121" s="19" t="s">
        <v>144</v>
      </c>
      <c r="BK121" s="158">
        <f>BK122+BK164+BK169</f>
        <v>0</v>
      </c>
    </row>
    <row r="122" s="12" customFormat="1" ht="25.92" customHeight="1">
      <c r="A122" s="12"/>
      <c r="B122" s="159"/>
      <c r="C122" s="12"/>
      <c r="D122" s="160" t="s">
        <v>72</v>
      </c>
      <c r="E122" s="161" t="s">
        <v>978</v>
      </c>
      <c r="F122" s="161" t="s">
        <v>979</v>
      </c>
      <c r="G122" s="12"/>
      <c r="H122" s="12"/>
      <c r="I122" s="162"/>
      <c r="J122" s="163">
        <f>BK122</f>
        <v>0</v>
      </c>
      <c r="K122" s="12"/>
      <c r="L122" s="159"/>
      <c r="M122" s="164"/>
      <c r="N122" s="165"/>
      <c r="O122" s="165"/>
      <c r="P122" s="166">
        <f>P123+P132</f>
        <v>0</v>
      </c>
      <c r="Q122" s="165"/>
      <c r="R122" s="166">
        <f>R123+R132</f>
        <v>0</v>
      </c>
      <c r="S122" s="165"/>
      <c r="T122" s="167">
        <f>T123+T132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82</v>
      </c>
      <c r="AT122" s="168" t="s">
        <v>72</v>
      </c>
      <c r="AU122" s="168" t="s">
        <v>73</v>
      </c>
      <c r="AY122" s="160" t="s">
        <v>189</v>
      </c>
      <c r="BK122" s="169">
        <f>BK123+BK132</f>
        <v>0</v>
      </c>
    </row>
    <row r="123" s="12" customFormat="1" ht="22.8" customHeight="1">
      <c r="A123" s="12"/>
      <c r="B123" s="159"/>
      <c r="C123" s="12"/>
      <c r="D123" s="160" t="s">
        <v>72</v>
      </c>
      <c r="E123" s="170" t="s">
        <v>1280</v>
      </c>
      <c r="F123" s="170" t="s">
        <v>1281</v>
      </c>
      <c r="G123" s="12"/>
      <c r="H123" s="12"/>
      <c r="I123" s="162"/>
      <c r="J123" s="171">
        <f>BK123</f>
        <v>0</v>
      </c>
      <c r="K123" s="12"/>
      <c r="L123" s="159"/>
      <c r="M123" s="164"/>
      <c r="N123" s="165"/>
      <c r="O123" s="165"/>
      <c r="P123" s="166">
        <f>SUM(P124:P131)</f>
        <v>0</v>
      </c>
      <c r="Q123" s="165"/>
      <c r="R123" s="166">
        <f>SUM(R124:R131)</f>
        <v>0</v>
      </c>
      <c r="S123" s="165"/>
      <c r="T123" s="167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82</v>
      </c>
      <c r="AT123" s="168" t="s">
        <v>72</v>
      </c>
      <c r="AU123" s="168" t="s">
        <v>80</v>
      </c>
      <c r="AY123" s="160" t="s">
        <v>189</v>
      </c>
      <c r="BK123" s="169">
        <f>SUM(BK124:BK131)</f>
        <v>0</v>
      </c>
    </row>
    <row r="124" s="2" customFormat="1" ht="24.15" customHeight="1">
      <c r="A124" s="38"/>
      <c r="B124" s="172"/>
      <c r="C124" s="173" t="s">
        <v>80</v>
      </c>
      <c r="D124" s="173" t="s">
        <v>191</v>
      </c>
      <c r="E124" s="174" t="s">
        <v>2561</v>
      </c>
      <c r="F124" s="175" t="s">
        <v>2562</v>
      </c>
      <c r="G124" s="176" t="s">
        <v>228</v>
      </c>
      <c r="H124" s="177">
        <v>30</v>
      </c>
      <c r="I124" s="178"/>
      <c r="J124" s="179">
        <f>ROUND(I124*H124,2)</f>
        <v>0</v>
      </c>
      <c r="K124" s="180"/>
      <c r="L124" s="39"/>
      <c r="M124" s="181" t="s">
        <v>1</v>
      </c>
      <c r="N124" s="182" t="s">
        <v>38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233</v>
      </c>
      <c r="AT124" s="185" t="s">
        <v>191</v>
      </c>
      <c r="AU124" s="185" t="s">
        <v>82</v>
      </c>
      <c r="AY124" s="19" t="s">
        <v>189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80</v>
      </c>
      <c r="BK124" s="186">
        <f>ROUND(I124*H124,2)</f>
        <v>0</v>
      </c>
      <c r="BL124" s="19" t="s">
        <v>233</v>
      </c>
      <c r="BM124" s="185" t="s">
        <v>82</v>
      </c>
    </row>
    <row r="125" s="14" customFormat="1">
      <c r="A125" s="14"/>
      <c r="B125" s="195"/>
      <c r="C125" s="14"/>
      <c r="D125" s="188" t="s">
        <v>195</v>
      </c>
      <c r="E125" s="196" t="s">
        <v>1</v>
      </c>
      <c r="F125" s="197" t="s">
        <v>278</v>
      </c>
      <c r="G125" s="14"/>
      <c r="H125" s="198">
        <v>30</v>
      </c>
      <c r="I125" s="199"/>
      <c r="J125" s="14"/>
      <c r="K125" s="14"/>
      <c r="L125" s="195"/>
      <c r="M125" s="200"/>
      <c r="N125" s="201"/>
      <c r="O125" s="201"/>
      <c r="P125" s="201"/>
      <c r="Q125" s="201"/>
      <c r="R125" s="201"/>
      <c r="S125" s="201"/>
      <c r="T125" s="20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6" t="s">
        <v>195</v>
      </c>
      <c r="AU125" s="196" t="s">
        <v>82</v>
      </c>
      <c r="AV125" s="14" t="s">
        <v>82</v>
      </c>
      <c r="AW125" s="14" t="s">
        <v>30</v>
      </c>
      <c r="AX125" s="14" t="s">
        <v>73</v>
      </c>
      <c r="AY125" s="196" t="s">
        <v>189</v>
      </c>
    </row>
    <row r="126" s="15" customFormat="1">
      <c r="A126" s="15"/>
      <c r="B126" s="203"/>
      <c r="C126" s="15"/>
      <c r="D126" s="188" t="s">
        <v>195</v>
      </c>
      <c r="E126" s="204" t="s">
        <v>1</v>
      </c>
      <c r="F126" s="205" t="s">
        <v>200</v>
      </c>
      <c r="G126" s="15"/>
      <c r="H126" s="206">
        <v>30</v>
      </c>
      <c r="I126" s="207"/>
      <c r="J126" s="15"/>
      <c r="K126" s="15"/>
      <c r="L126" s="203"/>
      <c r="M126" s="208"/>
      <c r="N126" s="209"/>
      <c r="O126" s="209"/>
      <c r="P126" s="209"/>
      <c r="Q126" s="209"/>
      <c r="R126" s="209"/>
      <c r="S126" s="209"/>
      <c r="T126" s="21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04" t="s">
        <v>195</v>
      </c>
      <c r="AU126" s="204" t="s">
        <v>82</v>
      </c>
      <c r="AV126" s="15" t="s">
        <v>104</v>
      </c>
      <c r="AW126" s="15" t="s">
        <v>30</v>
      </c>
      <c r="AX126" s="15" t="s">
        <v>80</v>
      </c>
      <c r="AY126" s="204" t="s">
        <v>189</v>
      </c>
    </row>
    <row r="127" s="2" customFormat="1" ht="16.5" customHeight="1">
      <c r="A127" s="38"/>
      <c r="B127" s="172"/>
      <c r="C127" s="219" t="s">
        <v>82</v>
      </c>
      <c r="D127" s="219" t="s">
        <v>874</v>
      </c>
      <c r="E127" s="220" t="s">
        <v>2564</v>
      </c>
      <c r="F127" s="221" t="s">
        <v>2565</v>
      </c>
      <c r="G127" s="222" t="s">
        <v>228</v>
      </c>
      <c r="H127" s="223">
        <v>30</v>
      </c>
      <c r="I127" s="224"/>
      <c r="J127" s="225">
        <f>ROUND(I127*H127,2)</f>
        <v>0</v>
      </c>
      <c r="K127" s="226"/>
      <c r="L127" s="227"/>
      <c r="M127" s="228" t="s">
        <v>1</v>
      </c>
      <c r="N127" s="229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281</v>
      </c>
      <c r="AT127" s="185" t="s">
        <v>874</v>
      </c>
      <c r="AU127" s="185" t="s">
        <v>82</v>
      </c>
      <c r="AY127" s="19" t="s">
        <v>189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233</v>
      </c>
      <c r="BM127" s="185" t="s">
        <v>104</v>
      </c>
    </row>
    <row r="128" s="2" customFormat="1" ht="16.5" customHeight="1">
      <c r="A128" s="38"/>
      <c r="B128" s="172"/>
      <c r="C128" s="173" t="s">
        <v>101</v>
      </c>
      <c r="D128" s="173" t="s">
        <v>191</v>
      </c>
      <c r="E128" s="174" t="s">
        <v>2841</v>
      </c>
      <c r="F128" s="175" t="s">
        <v>2842</v>
      </c>
      <c r="G128" s="176" t="s">
        <v>553</v>
      </c>
      <c r="H128" s="177">
        <v>2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233</v>
      </c>
      <c r="AT128" s="185" t="s">
        <v>191</v>
      </c>
      <c r="AU128" s="185" t="s">
        <v>82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233</v>
      </c>
      <c r="BM128" s="185" t="s">
        <v>110</v>
      </c>
    </row>
    <row r="129" s="14" customFormat="1">
      <c r="A129" s="14"/>
      <c r="B129" s="195"/>
      <c r="C129" s="14"/>
      <c r="D129" s="188" t="s">
        <v>195</v>
      </c>
      <c r="E129" s="196" t="s">
        <v>1</v>
      </c>
      <c r="F129" s="197" t="s">
        <v>82</v>
      </c>
      <c r="G129" s="14"/>
      <c r="H129" s="198">
        <v>2</v>
      </c>
      <c r="I129" s="199"/>
      <c r="J129" s="14"/>
      <c r="K129" s="14"/>
      <c r="L129" s="195"/>
      <c r="M129" s="200"/>
      <c r="N129" s="201"/>
      <c r="O129" s="201"/>
      <c r="P129" s="201"/>
      <c r="Q129" s="201"/>
      <c r="R129" s="201"/>
      <c r="S129" s="201"/>
      <c r="T129" s="20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6" t="s">
        <v>195</v>
      </c>
      <c r="AU129" s="196" t="s">
        <v>82</v>
      </c>
      <c r="AV129" s="14" t="s">
        <v>82</v>
      </c>
      <c r="AW129" s="14" t="s">
        <v>30</v>
      </c>
      <c r="AX129" s="14" t="s">
        <v>73</v>
      </c>
      <c r="AY129" s="196" t="s">
        <v>189</v>
      </c>
    </row>
    <row r="130" s="15" customFormat="1">
      <c r="A130" s="15"/>
      <c r="B130" s="203"/>
      <c r="C130" s="15"/>
      <c r="D130" s="188" t="s">
        <v>195</v>
      </c>
      <c r="E130" s="204" t="s">
        <v>1</v>
      </c>
      <c r="F130" s="205" t="s">
        <v>200</v>
      </c>
      <c r="G130" s="15"/>
      <c r="H130" s="206">
        <v>2</v>
      </c>
      <c r="I130" s="207"/>
      <c r="J130" s="15"/>
      <c r="K130" s="15"/>
      <c r="L130" s="203"/>
      <c r="M130" s="208"/>
      <c r="N130" s="209"/>
      <c r="O130" s="209"/>
      <c r="P130" s="209"/>
      <c r="Q130" s="209"/>
      <c r="R130" s="209"/>
      <c r="S130" s="209"/>
      <c r="T130" s="21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4" t="s">
        <v>195</v>
      </c>
      <c r="AU130" s="204" t="s">
        <v>82</v>
      </c>
      <c r="AV130" s="15" t="s">
        <v>104</v>
      </c>
      <c r="AW130" s="15" t="s">
        <v>30</v>
      </c>
      <c r="AX130" s="15" t="s">
        <v>80</v>
      </c>
      <c r="AY130" s="204" t="s">
        <v>189</v>
      </c>
    </row>
    <row r="131" s="2" customFormat="1" ht="16.5" customHeight="1">
      <c r="A131" s="38"/>
      <c r="B131" s="172"/>
      <c r="C131" s="219" t="s">
        <v>104</v>
      </c>
      <c r="D131" s="219" t="s">
        <v>874</v>
      </c>
      <c r="E131" s="220" t="s">
        <v>2843</v>
      </c>
      <c r="F131" s="221" t="s">
        <v>2844</v>
      </c>
      <c r="G131" s="222" t="s">
        <v>553</v>
      </c>
      <c r="H131" s="223">
        <v>2</v>
      </c>
      <c r="I131" s="224"/>
      <c r="J131" s="225">
        <f>ROUND(I131*H131,2)</f>
        <v>0</v>
      </c>
      <c r="K131" s="226"/>
      <c r="L131" s="227"/>
      <c r="M131" s="228" t="s">
        <v>1</v>
      </c>
      <c r="N131" s="229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281</v>
      </c>
      <c r="AT131" s="185" t="s">
        <v>874</v>
      </c>
      <c r="AU131" s="185" t="s">
        <v>82</v>
      </c>
      <c r="AY131" s="19" t="s">
        <v>189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233</v>
      </c>
      <c r="BM131" s="185" t="s">
        <v>116</v>
      </c>
    </row>
    <row r="132" s="12" customFormat="1" ht="22.8" customHeight="1">
      <c r="A132" s="12"/>
      <c r="B132" s="159"/>
      <c r="C132" s="12"/>
      <c r="D132" s="160" t="s">
        <v>72</v>
      </c>
      <c r="E132" s="170" t="s">
        <v>1854</v>
      </c>
      <c r="F132" s="170" t="s">
        <v>2659</v>
      </c>
      <c r="G132" s="12"/>
      <c r="H132" s="12"/>
      <c r="I132" s="162"/>
      <c r="J132" s="171">
        <f>BK132</f>
        <v>0</v>
      </c>
      <c r="K132" s="12"/>
      <c r="L132" s="159"/>
      <c r="M132" s="164"/>
      <c r="N132" s="165"/>
      <c r="O132" s="165"/>
      <c r="P132" s="166">
        <f>SUM(P133:P163)</f>
        <v>0</v>
      </c>
      <c r="Q132" s="165"/>
      <c r="R132" s="166">
        <f>SUM(R133:R163)</f>
        <v>0</v>
      </c>
      <c r="S132" s="165"/>
      <c r="T132" s="167">
        <f>SUM(T133:T163)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82</v>
      </c>
      <c r="AT132" s="168" t="s">
        <v>72</v>
      </c>
      <c r="AU132" s="168" t="s">
        <v>80</v>
      </c>
      <c r="AY132" s="160" t="s">
        <v>189</v>
      </c>
      <c r="BK132" s="169">
        <f>SUM(BK133:BK163)</f>
        <v>0</v>
      </c>
    </row>
    <row r="133" s="2" customFormat="1" ht="21.75" customHeight="1">
      <c r="A133" s="38"/>
      <c r="B133" s="172"/>
      <c r="C133" s="173" t="s">
        <v>107</v>
      </c>
      <c r="D133" s="173" t="s">
        <v>191</v>
      </c>
      <c r="E133" s="174" t="s">
        <v>2845</v>
      </c>
      <c r="F133" s="175" t="s">
        <v>2846</v>
      </c>
      <c r="G133" s="176" t="s">
        <v>228</v>
      </c>
      <c r="H133" s="177">
        <v>2750</v>
      </c>
      <c r="I133" s="178"/>
      <c r="J133" s="179">
        <f>ROUND(I133*H133,2)</f>
        <v>0</v>
      </c>
      <c r="K133" s="180"/>
      <c r="L133" s="39"/>
      <c r="M133" s="181" t="s">
        <v>1</v>
      </c>
      <c r="N133" s="182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233</v>
      </c>
      <c r="AT133" s="185" t="s">
        <v>191</v>
      </c>
      <c r="AU133" s="185" t="s">
        <v>82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233</v>
      </c>
      <c r="BM133" s="185" t="s">
        <v>216</v>
      </c>
    </row>
    <row r="134" s="14" customFormat="1">
      <c r="A134" s="14"/>
      <c r="B134" s="195"/>
      <c r="C134" s="14"/>
      <c r="D134" s="188" t="s">
        <v>195</v>
      </c>
      <c r="E134" s="196" t="s">
        <v>1</v>
      </c>
      <c r="F134" s="197" t="s">
        <v>2847</v>
      </c>
      <c r="G134" s="14"/>
      <c r="H134" s="198">
        <v>2750</v>
      </c>
      <c r="I134" s="199"/>
      <c r="J134" s="14"/>
      <c r="K134" s="14"/>
      <c r="L134" s="195"/>
      <c r="M134" s="200"/>
      <c r="N134" s="201"/>
      <c r="O134" s="201"/>
      <c r="P134" s="201"/>
      <c r="Q134" s="201"/>
      <c r="R134" s="201"/>
      <c r="S134" s="201"/>
      <c r="T134" s="20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6" t="s">
        <v>195</v>
      </c>
      <c r="AU134" s="196" t="s">
        <v>82</v>
      </c>
      <c r="AV134" s="14" t="s">
        <v>82</v>
      </c>
      <c r="AW134" s="14" t="s">
        <v>30</v>
      </c>
      <c r="AX134" s="14" t="s">
        <v>73</v>
      </c>
      <c r="AY134" s="196" t="s">
        <v>189</v>
      </c>
    </row>
    <row r="135" s="15" customFormat="1">
      <c r="A135" s="15"/>
      <c r="B135" s="203"/>
      <c r="C135" s="15"/>
      <c r="D135" s="188" t="s">
        <v>195</v>
      </c>
      <c r="E135" s="204" t="s">
        <v>1</v>
      </c>
      <c r="F135" s="205" t="s">
        <v>200</v>
      </c>
      <c r="G135" s="15"/>
      <c r="H135" s="206">
        <v>2750</v>
      </c>
      <c r="I135" s="207"/>
      <c r="J135" s="15"/>
      <c r="K135" s="15"/>
      <c r="L135" s="203"/>
      <c r="M135" s="208"/>
      <c r="N135" s="209"/>
      <c r="O135" s="209"/>
      <c r="P135" s="209"/>
      <c r="Q135" s="209"/>
      <c r="R135" s="209"/>
      <c r="S135" s="209"/>
      <c r="T135" s="21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4" t="s">
        <v>195</v>
      </c>
      <c r="AU135" s="204" t="s">
        <v>82</v>
      </c>
      <c r="AV135" s="15" t="s">
        <v>104</v>
      </c>
      <c r="AW135" s="15" t="s">
        <v>30</v>
      </c>
      <c r="AX135" s="15" t="s">
        <v>80</v>
      </c>
      <c r="AY135" s="204" t="s">
        <v>189</v>
      </c>
    </row>
    <row r="136" s="2" customFormat="1" ht="16.5" customHeight="1">
      <c r="A136" s="38"/>
      <c r="B136" s="172"/>
      <c r="C136" s="219" t="s">
        <v>110</v>
      </c>
      <c r="D136" s="219" t="s">
        <v>874</v>
      </c>
      <c r="E136" s="220" t="s">
        <v>2848</v>
      </c>
      <c r="F136" s="221" t="s">
        <v>2849</v>
      </c>
      <c r="G136" s="222" t="s">
        <v>228</v>
      </c>
      <c r="H136" s="223">
        <v>30</v>
      </c>
      <c r="I136" s="224"/>
      <c r="J136" s="225">
        <f>ROUND(I136*H136,2)</f>
        <v>0</v>
      </c>
      <c r="K136" s="226"/>
      <c r="L136" s="227"/>
      <c r="M136" s="228" t="s">
        <v>1</v>
      </c>
      <c r="N136" s="229" t="s">
        <v>38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281</v>
      </c>
      <c r="AT136" s="185" t="s">
        <v>874</v>
      </c>
      <c r="AU136" s="185" t="s">
        <v>82</v>
      </c>
      <c r="AY136" s="19" t="s">
        <v>189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233</v>
      </c>
      <c r="BM136" s="185" t="s">
        <v>8</v>
      </c>
    </row>
    <row r="137" s="2" customFormat="1" ht="16.5" customHeight="1">
      <c r="A137" s="38"/>
      <c r="B137" s="172"/>
      <c r="C137" s="219" t="s">
        <v>113</v>
      </c>
      <c r="D137" s="219" t="s">
        <v>874</v>
      </c>
      <c r="E137" s="220" t="s">
        <v>2850</v>
      </c>
      <c r="F137" s="221" t="s">
        <v>2851</v>
      </c>
      <c r="G137" s="222" t="s">
        <v>228</v>
      </c>
      <c r="H137" s="223">
        <v>2720</v>
      </c>
      <c r="I137" s="224"/>
      <c r="J137" s="225">
        <f>ROUND(I137*H137,2)</f>
        <v>0</v>
      </c>
      <c r="K137" s="226"/>
      <c r="L137" s="227"/>
      <c r="M137" s="228" t="s">
        <v>1</v>
      </c>
      <c r="N137" s="229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281</v>
      </c>
      <c r="AT137" s="185" t="s">
        <v>874</v>
      </c>
      <c r="AU137" s="185" t="s">
        <v>82</v>
      </c>
      <c r="AY137" s="19" t="s">
        <v>189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233</v>
      </c>
      <c r="BM137" s="185" t="s">
        <v>229</v>
      </c>
    </row>
    <row r="138" s="2" customFormat="1" ht="16.5" customHeight="1">
      <c r="A138" s="38"/>
      <c r="B138" s="172"/>
      <c r="C138" s="173" t="s">
        <v>116</v>
      </c>
      <c r="D138" s="173" t="s">
        <v>191</v>
      </c>
      <c r="E138" s="174" t="s">
        <v>2852</v>
      </c>
      <c r="F138" s="175" t="s">
        <v>2853</v>
      </c>
      <c r="G138" s="176" t="s">
        <v>553</v>
      </c>
      <c r="H138" s="177">
        <v>1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233</v>
      </c>
      <c r="AT138" s="185" t="s">
        <v>191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233</v>
      </c>
      <c r="BM138" s="185" t="s">
        <v>233</v>
      </c>
    </row>
    <row r="139" s="14" customFormat="1">
      <c r="A139" s="14"/>
      <c r="B139" s="195"/>
      <c r="C139" s="14"/>
      <c r="D139" s="188" t="s">
        <v>195</v>
      </c>
      <c r="E139" s="196" t="s">
        <v>1</v>
      </c>
      <c r="F139" s="197" t="s">
        <v>80</v>
      </c>
      <c r="G139" s="14"/>
      <c r="H139" s="198">
        <v>1</v>
      </c>
      <c r="I139" s="199"/>
      <c r="J139" s="14"/>
      <c r="K139" s="14"/>
      <c r="L139" s="195"/>
      <c r="M139" s="200"/>
      <c r="N139" s="201"/>
      <c r="O139" s="201"/>
      <c r="P139" s="201"/>
      <c r="Q139" s="201"/>
      <c r="R139" s="201"/>
      <c r="S139" s="201"/>
      <c r="T139" s="20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6" t="s">
        <v>195</v>
      </c>
      <c r="AU139" s="196" t="s">
        <v>82</v>
      </c>
      <c r="AV139" s="14" t="s">
        <v>82</v>
      </c>
      <c r="AW139" s="14" t="s">
        <v>30</v>
      </c>
      <c r="AX139" s="14" t="s">
        <v>73</v>
      </c>
      <c r="AY139" s="196" t="s">
        <v>189</v>
      </c>
    </row>
    <row r="140" s="15" customFormat="1">
      <c r="A140" s="15"/>
      <c r="B140" s="203"/>
      <c r="C140" s="15"/>
      <c r="D140" s="188" t="s">
        <v>195</v>
      </c>
      <c r="E140" s="204" t="s">
        <v>1</v>
      </c>
      <c r="F140" s="205" t="s">
        <v>200</v>
      </c>
      <c r="G140" s="15"/>
      <c r="H140" s="206">
        <v>1</v>
      </c>
      <c r="I140" s="207"/>
      <c r="J140" s="15"/>
      <c r="K140" s="15"/>
      <c r="L140" s="203"/>
      <c r="M140" s="208"/>
      <c r="N140" s="209"/>
      <c r="O140" s="209"/>
      <c r="P140" s="209"/>
      <c r="Q140" s="209"/>
      <c r="R140" s="209"/>
      <c r="S140" s="209"/>
      <c r="T140" s="21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4" t="s">
        <v>195</v>
      </c>
      <c r="AU140" s="204" t="s">
        <v>82</v>
      </c>
      <c r="AV140" s="15" t="s">
        <v>104</v>
      </c>
      <c r="AW140" s="15" t="s">
        <v>30</v>
      </c>
      <c r="AX140" s="15" t="s">
        <v>80</v>
      </c>
      <c r="AY140" s="204" t="s">
        <v>189</v>
      </c>
    </row>
    <row r="141" s="2" customFormat="1" ht="16.5" customHeight="1">
      <c r="A141" s="38"/>
      <c r="B141" s="172"/>
      <c r="C141" s="219" t="s">
        <v>236</v>
      </c>
      <c r="D141" s="219" t="s">
        <v>874</v>
      </c>
      <c r="E141" s="220" t="s">
        <v>2085</v>
      </c>
      <c r="F141" s="221" t="s">
        <v>2854</v>
      </c>
      <c r="G141" s="222" t="s">
        <v>2395</v>
      </c>
      <c r="H141" s="223">
        <v>1</v>
      </c>
      <c r="I141" s="224"/>
      <c r="J141" s="225">
        <f>ROUND(I141*H141,2)</f>
        <v>0</v>
      </c>
      <c r="K141" s="226"/>
      <c r="L141" s="227"/>
      <c r="M141" s="228" t="s">
        <v>1</v>
      </c>
      <c r="N141" s="229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281</v>
      </c>
      <c r="AT141" s="185" t="s">
        <v>874</v>
      </c>
      <c r="AU141" s="185" t="s">
        <v>82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233</v>
      </c>
      <c r="BM141" s="185" t="s">
        <v>239</v>
      </c>
    </row>
    <row r="142" s="2" customFormat="1" ht="24.15" customHeight="1">
      <c r="A142" s="38"/>
      <c r="B142" s="172"/>
      <c r="C142" s="173" t="s">
        <v>216</v>
      </c>
      <c r="D142" s="173" t="s">
        <v>191</v>
      </c>
      <c r="E142" s="174" t="s">
        <v>2855</v>
      </c>
      <c r="F142" s="175" t="s">
        <v>2856</v>
      </c>
      <c r="G142" s="176" t="s">
        <v>553</v>
      </c>
      <c r="H142" s="177">
        <v>1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233</v>
      </c>
      <c r="AT142" s="185" t="s">
        <v>191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233</v>
      </c>
      <c r="BM142" s="185" t="s">
        <v>248</v>
      </c>
    </row>
    <row r="143" s="14" customFormat="1">
      <c r="A143" s="14"/>
      <c r="B143" s="195"/>
      <c r="C143" s="14"/>
      <c r="D143" s="188" t="s">
        <v>195</v>
      </c>
      <c r="E143" s="196" t="s">
        <v>1</v>
      </c>
      <c r="F143" s="197" t="s">
        <v>80</v>
      </c>
      <c r="G143" s="14"/>
      <c r="H143" s="198">
        <v>1</v>
      </c>
      <c r="I143" s="199"/>
      <c r="J143" s="14"/>
      <c r="K143" s="14"/>
      <c r="L143" s="195"/>
      <c r="M143" s="200"/>
      <c r="N143" s="201"/>
      <c r="O143" s="201"/>
      <c r="P143" s="201"/>
      <c r="Q143" s="201"/>
      <c r="R143" s="201"/>
      <c r="S143" s="201"/>
      <c r="T143" s="20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6" t="s">
        <v>195</v>
      </c>
      <c r="AU143" s="196" t="s">
        <v>82</v>
      </c>
      <c r="AV143" s="14" t="s">
        <v>82</v>
      </c>
      <c r="AW143" s="14" t="s">
        <v>30</v>
      </c>
      <c r="AX143" s="14" t="s">
        <v>73</v>
      </c>
      <c r="AY143" s="196" t="s">
        <v>189</v>
      </c>
    </row>
    <row r="144" s="15" customFormat="1">
      <c r="A144" s="15"/>
      <c r="B144" s="203"/>
      <c r="C144" s="15"/>
      <c r="D144" s="188" t="s">
        <v>195</v>
      </c>
      <c r="E144" s="204" t="s">
        <v>1</v>
      </c>
      <c r="F144" s="205" t="s">
        <v>200</v>
      </c>
      <c r="G144" s="15"/>
      <c r="H144" s="206">
        <v>1</v>
      </c>
      <c r="I144" s="207"/>
      <c r="J144" s="15"/>
      <c r="K144" s="15"/>
      <c r="L144" s="203"/>
      <c r="M144" s="208"/>
      <c r="N144" s="209"/>
      <c r="O144" s="209"/>
      <c r="P144" s="209"/>
      <c r="Q144" s="209"/>
      <c r="R144" s="209"/>
      <c r="S144" s="209"/>
      <c r="T144" s="21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04" t="s">
        <v>195</v>
      </c>
      <c r="AU144" s="204" t="s">
        <v>82</v>
      </c>
      <c r="AV144" s="15" t="s">
        <v>104</v>
      </c>
      <c r="AW144" s="15" t="s">
        <v>30</v>
      </c>
      <c r="AX144" s="15" t="s">
        <v>80</v>
      </c>
      <c r="AY144" s="204" t="s">
        <v>189</v>
      </c>
    </row>
    <row r="145" s="2" customFormat="1" ht="16.5" customHeight="1">
      <c r="A145" s="38"/>
      <c r="B145" s="172"/>
      <c r="C145" s="173" t="s">
        <v>251</v>
      </c>
      <c r="D145" s="173" t="s">
        <v>191</v>
      </c>
      <c r="E145" s="174" t="s">
        <v>2857</v>
      </c>
      <c r="F145" s="175" t="s">
        <v>2858</v>
      </c>
      <c r="G145" s="176" t="s">
        <v>553</v>
      </c>
      <c r="H145" s="177">
        <v>3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233</v>
      </c>
      <c r="AT145" s="185" t="s">
        <v>191</v>
      </c>
      <c r="AU145" s="185" t="s">
        <v>82</v>
      </c>
      <c r="AY145" s="19" t="s">
        <v>189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233</v>
      </c>
      <c r="BM145" s="185" t="s">
        <v>254</v>
      </c>
    </row>
    <row r="146" s="14" customFormat="1">
      <c r="A146" s="14"/>
      <c r="B146" s="195"/>
      <c r="C146" s="14"/>
      <c r="D146" s="188" t="s">
        <v>195</v>
      </c>
      <c r="E146" s="196" t="s">
        <v>1</v>
      </c>
      <c r="F146" s="197" t="s">
        <v>101</v>
      </c>
      <c r="G146" s="14"/>
      <c r="H146" s="198">
        <v>3</v>
      </c>
      <c r="I146" s="199"/>
      <c r="J146" s="14"/>
      <c r="K146" s="14"/>
      <c r="L146" s="195"/>
      <c r="M146" s="200"/>
      <c r="N146" s="201"/>
      <c r="O146" s="201"/>
      <c r="P146" s="201"/>
      <c r="Q146" s="201"/>
      <c r="R146" s="201"/>
      <c r="S146" s="201"/>
      <c r="T146" s="20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6" t="s">
        <v>195</v>
      </c>
      <c r="AU146" s="196" t="s">
        <v>82</v>
      </c>
      <c r="AV146" s="14" t="s">
        <v>82</v>
      </c>
      <c r="AW146" s="14" t="s">
        <v>30</v>
      </c>
      <c r="AX146" s="14" t="s">
        <v>73</v>
      </c>
      <c r="AY146" s="196" t="s">
        <v>189</v>
      </c>
    </row>
    <row r="147" s="15" customFormat="1">
      <c r="A147" s="15"/>
      <c r="B147" s="203"/>
      <c r="C147" s="15"/>
      <c r="D147" s="188" t="s">
        <v>195</v>
      </c>
      <c r="E147" s="204" t="s">
        <v>1</v>
      </c>
      <c r="F147" s="205" t="s">
        <v>200</v>
      </c>
      <c r="G147" s="15"/>
      <c r="H147" s="206">
        <v>3</v>
      </c>
      <c r="I147" s="207"/>
      <c r="J147" s="15"/>
      <c r="K147" s="15"/>
      <c r="L147" s="203"/>
      <c r="M147" s="208"/>
      <c r="N147" s="209"/>
      <c r="O147" s="209"/>
      <c r="P147" s="209"/>
      <c r="Q147" s="209"/>
      <c r="R147" s="209"/>
      <c r="S147" s="209"/>
      <c r="T147" s="21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4" t="s">
        <v>195</v>
      </c>
      <c r="AU147" s="204" t="s">
        <v>82</v>
      </c>
      <c r="AV147" s="15" t="s">
        <v>104</v>
      </c>
      <c r="AW147" s="15" t="s">
        <v>30</v>
      </c>
      <c r="AX147" s="15" t="s">
        <v>80</v>
      </c>
      <c r="AY147" s="204" t="s">
        <v>189</v>
      </c>
    </row>
    <row r="148" s="2" customFormat="1" ht="16.5" customHeight="1">
      <c r="A148" s="38"/>
      <c r="B148" s="172"/>
      <c r="C148" s="219" t="s">
        <v>8</v>
      </c>
      <c r="D148" s="219" t="s">
        <v>874</v>
      </c>
      <c r="E148" s="220" t="s">
        <v>2393</v>
      </c>
      <c r="F148" s="221" t="s">
        <v>2859</v>
      </c>
      <c r="G148" s="222" t="s">
        <v>2395</v>
      </c>
      <c r="H148" s="223">
        <v>3</v>
      </c>
      <c r="I148" s="224"/>
      <c r="J148" s="225">
        <f>ROUND(I148*H148,2)</f>
        <v>0</v>
      </c>
      <c r="K148" s="226"/>
      <c r="L148" s="227"/>
      <c r="M148" s="228" t="s">
        <v>1</v>
      </c>
      <c r="N148" s="229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281</v>
      </c>
      <c r="AT148" s="185" t="s">
        <v>874</v>
      </c>
      <c r="AU148" s="185" t="s">
        <v>82</v>
      </c>
      <c r="AY148" s="19" t="s">
        <v>189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233</v>
      </c>
      <c r="BM148" s="185" t="s">
        <v>257</v>
      </c>
    </row>
    <row r="149" s="2" customFormat="1" ht="16.5" customHeight="1">
      <c r="A149" s="38"/>
      <c r="B149" s="172"/>
      <c r="C149" s="173" t="s">
        <v>262</v>
      </c>
      <c r="D149" s="173" t="s">
        <v>191</v>
      </c>
      <c r="E149" s="174" t="s">
        <v>2860</v>
      </c>
      <c r="F149" s="175" t="s">
        <v>2861</v>
      </c>
      <c r="G149" s="176" t="s">
        <v>553</v>
      </c>
      <c r="H149" s="177">
        <v>3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233</v>
      </c>
      <c r="AT149" s="185" t="s">
        <v>191</v>
      </c>
      <c r="AU149" s="185" t="s">
        <v>82</v>
      </c>
      <c r="AY149" s="19" t="s">
        <v>189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233</v>
      </c>
      <c r="BM149" s="185" t="s">
        <v>265</v>
      </c>
    </row>
    <row r="150" s="14" customFormat="1">
      <c r="A150" s="14"/>
      <c r="B150" s="195"/>
      <c r="C150" s="14"/>
      <c r="D150" s="188" t="s">
        <v>195</v>
      </c>
      <c r="E150" s="196" t="s">
        <v>1</v>
      </c>
      <c r="F150" s="197" t="s">
        <v>101</v>
      </c>
      <c r="G150" s="14"/>
      <c r="H150" s="198">
        <v>3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195</v>
      </c>
      <c r="AU150" s="196" t="s">
        <v>82</v>
      </c>
      <c r="AV150" s="14" t="s">
        <v>82</v>
      </c>
      <c r="AW150" s="14" t="s">
        <v>30</v>
      </c>
      <c r="AX150" s="14" t="s">
        <v>73</v>
      </c>
      <c r="AY150" s="196" t="s">
        <v>189</v>
      </c>
    </row>
    <row r="151" s="15" customFormat="1">
      <c r="A151" s="15"/>
      <c r="B151" s="203"/>
      <c r="C151" s="15"/>
      <c r="D151" s="188" t="s">
        <v>195</v>
      </c>
      <c r="E151" s="204" t="s">
        <v>1</v>
      </c>
      <c r="F151" s="205" t="s">
        <v>200</v>
      </c>
      <c r="G151" s="15"/>
      <c r="H151" s="206">
        <v>3</v>
      </c>
      <c r="I151" s="207"/>
      <c r="J151" s="15"/>
      <c r="K151" s="15"/>
      <c r="L151" s="203"/>
      <c r="M151" s="208"/>
      <c r="N151" s="209"/>
      <c r="O151" s="209"/>
      <c r="P151" s="209"/>
      <c r="Q151" s="209"/>
      <c r="R151" s="209"/>
      <c r="S151" s="209"/>
      <c r="T151" s="21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4" t="s">
        <v>195</v>
      </c>
      <c r="AU151" s="204" t="s">
        <v>82</v>
      </c>
      <c r="AV151" s="15" t="s">
        <v>104</v>
      </c>
      <c r="AW151" s="15" t="s">
        <v>30</v>
      </c>
      <c r="AX151" s="15" t="s">
        <v>80</v>
      </c>
      <c r="AY151" s="204" t="s">
        <v>189</v>
      </c>
    </row>
    <row r="152" s="2" customFormat="1" ht="16.5" customHeight="1">
      <c r="A152" s="38"/>
      <c r="B152" s="172"/>
      <c r="C152" s="219" t="s">
        <v>229</v>
      </c>
      <c r="D152" s="219" t="s">
        <v>874</v>
      </c>
      <c r="E152" s="220" t="s">
        <v>2838</v>
      </c>
      <c r="F152" s="221" t="s">
        <v>2862</v>
      </c>
      <c r="G152" s="222" t="s">
        <v>2395</v>
      </c>
      <c r="H152" s="223">
        <v>3</v>
      </c>
      <c r="I152" s="224"/>
      <c r="J152" s="225">
        <f>ROUND(I152*H152,2)</f>
        <v>0</v>
      </c>
      <c r="K152" s="226"/>
      <c r="L152" s="227"/>
      <c r="M152" s="228" t="s">
        <v>1</v>
      </c>
      <c r="N152" s="229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281</v>
      </c>
      <c r="AT152" s="185" t="s">
        <v>874</v>
      </c>
      <c r="AU152" s="185" t="s">
        <v>82</v>
      </c>
      <c r="AY152" s="19" t="s">
        <v>189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233</v>
      </c>
      <c r="BM152" s="185" t="s">
        <v>272</v>
      </c>
    </row>
    <row r="153" s="2" customFormat="1" ht="16.5" customHeight="1">
      <c r="A153" s="38"/>
      <c r="B153" s="172"/>
      <c r="C153" s="173" t="s">
        <v>275</v>
      </c>
      <c r="D153" s="173" t="s">
        <v>191</v>
      </c>
      <c r="E153" s="174" t="s">
        <v>2863</v>
      </c>
      <c r="F153" s="175" t="s">
        <v>2864</v>
      </c>
      <c r="G153" s="176" t="s">
        <v>553</v>
      </c>
      <c r="H153" s="177">
        <v>1</v>
      </c>
      <c r="I153" s="178"/>
      <c r="J153" s="179">
        <f>ROUND(I153*H153,2)</f>
        <v>0</v>
      </c>
      <c r="K153" s="180"/>
      <c r="L153" s="39"/>
      <c r="M153" s="181" t="s">
        <v>1</v>
      </c>
      <c r="N153" s="182" t="s">
        <v>38</v>
      </c>
      <c r="O153" s="77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233</v>
      </c>
      <c r="AT153" s="185" t="s">
        <v>191</v>
      </c>
      <c r="AU153" s="185" t="s">
        <v>82</v>
      </c>
      <c r="AY153" s="19" t="s">
        <v>189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80</v>
      </c>
      <c r="BK153" s="186">
        <f>ROUND(I153*H153,2)</f>
        <v>0</v>
      </c>
      <c r="BL153" s="19" t="s">
        <v>233</v>
      </c>
      <c r="BM153" s="185" t="s">
        <v>278</v>
      </c>
    </row>
    <row r="154" s="2" customFormat="1" ht="24.15" customHeight="1">
      <c r="A154" s="38"/>
      <c r="B154" s="172"/>
      <c r="C154" s="219" t="s">
        <v>233</v>
      </c>
      <c r="D154" s="219" t="s">
        <v>874</v>
      </c>
      <c r="E154" s="220" t="s">
        <v>2396</v>
      </c>
      <c r="F154" s="221" t="s">
        <v>2865</v>
      </c>
      <c r="G154" s="222" t="s">
        <v>2395</v>
      </c>
      <c r="H154" s="223">
        <v>1</v>
      </c>
      <c r="I154" s="224"/>
      <c r="J154" s="225">
        <f>ROUND(I154*H154,2)</f>
        <v>0</v>
      </c>
      <c r="K154" s="226"/>
      <c r="L154" s="227"/>
      <c r="M154" s="228" t="s">
        <v>1</v>
      </c>
      <c r="N154" s="229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281</v>
      </c>
      <c r="AT154" s="185" t="s">
        <v>874</v>
      </c>
      <c r="AU154" s="185" t="s">
        <v>82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233</v>
      </c>
      <c r="BM154" s="185" t="s">
        <v>281</v>
      </c>
    </row>
    <row r="155" s="2" customFormat="1" ht="16.5" customHeight="1">
      <c r="A155" s="38"/>
      <c r="B155" s="172"/>
      <c r="C155" s="219" t="s">
        <v>285</v>
      </c>
      <c r="D155" s="219" t="s">
        <v>874</v>
      </c>
      <c r="E155" s="220" t="s">
        <v>2866</v>
      </c>
      <c r="F155" s="221" t="s">
        <v>2867</v>
      </c>
      <c r="G155" s="222" t="s">
        <v>2395</v>
      </c>
      <c r="H155" s="223">
        <v>1</v>
      </c>
      <c r="I155" s="224"/>
      <c r="J155" s="225">
        <f>ROUND(I155*H155,2)</f>
        <v>0</v>
      </c>
      <c r="K155" s="226"/>
      <c r="L155" s="227"/>
      <c r="M155" s="228" t="s">
        <v>1</v>
      </c>
      <c r="N155" s="229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281</v>
      </c>
      <c r="AT155" s="185" t="s">
        <v>874</v>
      </c>
      <c r="AU155" s="185" t="s">
        <v>82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233</v>
      </c>
      <c r="BM155" s="185" t="s">
        <v>288</v>
      </c>
    </row>
    <row r="156" s="2" customFormat="1" ht="16.5" customHeight="1">
      <c r="A156" s="38"/>
      <c r="B156" s="172"/>
      <c r="C156" s="219" t="s">
        <v>239</v>
      </c>
      <c r="D156" s="219" t="s">
        <v>874</v>
      </c>
      <c r="E156" s="220" t="s">
        <v>2713</v>
      </c>
      <c r="F156" s="221" t="s">
        <v>2868</v>
      </c>
      <c r="G156" s="222" t="s">
        <v>2395</v>
      </c>
      <c r="H156" s="223">
        <v>2</v>
      </c>
      <c r="I156" s="224"/>
      <c r="J156" s="225">
        <f>ROUND(I156*H156,2)</f>
        <v>0</v>
      </c>
      <c r="K156" s="226"/>
      <c r="L156" s="227"/>
      <c r="M156" s="228" t="s">
        <v>1</v>
      </c>
      <c r="N156" s="229" t="s">
        <v>38</v>
      </c>
      <c r="O156" s="77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281</v>
      </c>
      <c r="AT156" s="185" t="s">
        <v>874</v>
      </c>
      <c r="AU156" s="185" t="s">
        <v>82</v>
      </c>
      <c r="AY156" s="19" t="s">
        <v>189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80</v>
      </c>
      <c r="BK156" s="186">
        <f>ROUND(I156*H156,2)</f>
        <v>0</v>
      </c>
      <c r="BL156" s="19" t="s">
        <v>233</v>
      </c>
      <c r="BM156" s="185" t="s">
        <v>292</v>
      </c>
    </row>
    <row r="157" s="2" customFormat="1" ht="16.5" customHeight="1">
      <c r="A157" s="38"/>
      <c r="B157" s="172"/>
      <c r="C157" s="173" t="s">
        <v>293</v>
      </c>
      <c r="D157" s="173" t="s">
        <v>191</v>
      </c>
      <c r="E157" s="174" t="s">
        <v>2869</v>
      </c>
      <c r="F157" s="175" t="s">
        <v>2870</v>
      </c>
      <c r="G157" s="176" t="s">
        <v>553</v>
      </c>
      <c r="H157" s="177">
        <v>34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233</v>
      </c>
      <c r="AT157" s="185" t="s">
        <v>191</v>
      </c>
      <c r="AU157" s="185" t="s">
        <v>82</v>
      </c>
      <c r="AY157" s="19" t="s">
        <v>189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233</v>
      </c>
      <c r="BM157" s="185" t="s">
        <v>296</v>
      </c>
    </row>
    <row r="158" s="14" customFormat="1">
      <c r="A158" s="14"/>
      <c r="B158" s="195"/>
      <c r="C158" s="14"/>
      <c r="D158" s="188" t="s">
        <v>195</v>
      </c>
      <c r="E158" s="196" t="s">
        <v>1</v>
      </c>
      <c r="F158" s="197" t="s">
        <v>288</v>
      </c>
      <c r="G158" s="14"/>
      <c r="H158" s="198">
        <v>34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195</v>
      </c>
      <c r="AU158" s="196" t="s">
        <v>82</v>
      </c>
      <c r="AV158" s="14" t="s">
        <v>82</v>
      </c>
      <c r="AW158" s="14" t="s">
        <v>30</v>
      </c>
      <c r="AX158" s="14" t="s">
        <v>73</v>
      </c>
      <c r="AY158" s="196" t="s">
        <v>189</v>
      </c>
    </row>
    <row r="159" s="15" customFormat="1">
      <c r="A159" s="15"/>
      <c r="B159" s="203"/>
      <c r="C159" s="15"/>
      <c r="D159" s="188" t="s">
        <v>195</v>
      </c>
      <c r="E159" s="204" t="s">
        <v>1</v>
      </c>
      <c r="F159" s="205" t="s">
        <v>200</v>
      </c>
      <c r="G159" s="15"/>
      <c r="H159" s="206">
        <v>34</v>
      </c>
      <c r="I159" s="207"/>
      <c r="J159" s="15"/>
      <c r="K159" s="15"/>
      <c r="L159" s="203"/>
      <c r="M159" s="208"/>
      <c r="N159" s="209"/>
      <c r="O159" s="209"/>
      <c r="P159" s="209"/>
      <c r="Q159" s="209"/>
      <c r="R159" s="209"/>
      <c r="S159" s="209"/>
      <c r="T159" s="21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4" t="s">
        <v>195</v>
      </c>
      <c r="AU159" s="204" t="s">
        <v>82</v>
      </c>
      <c r="AV159" s="15" t="s">
        <v>104</v>
      </c>
      <c r="AW159" s="15" t="s">
        <v>30</v>
      </c>
      <c r="AX159" s="15" t="s">
        <v>80</v>
      </c>
      <c r="AY159" s="204" t="s">
        <v>189</v>
      </c>
    </row>
    <row r="160" s="2" customFormat="1" ht="24.15" customHeight="1">
      <c r="A160" s="38"/>
      <c r="B160" s="172"/>
      <c r="C160" s="219" t="s">
        <v>248</v>
      </c>
      <c r="D160" s="219" t="s">
        <v>874</v>
      </c>
      <c r="E160" s="220" t="s">
        <v>2871</v>
      </c>
      <c r="F160" s="221" t="s">
        <v>2872</v>
      </c>
      <c r="G160" s="222" t="s">
        <v>553</v>
      </c>
      <c r="H160" s="223">
        <v>34</v>
      </c>
      <c r="I160" s="224"/>
      <c r="J160" s="225">
        <f>ROUND(I160*H160,2)</f>
        <v>0</v>
      </c>
      <c r="K160" s="226"/>
      <c r="L160" s="227"/>
      <c r="M160" s="228" t="s">
        <v>1</v>
      </c>
      <c r="N160" s="229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281</v>
      </c>
      <c r="AT160" s="185" t="s">
        <v>874</v>
      </c>
      <c r="AU160" s="185" t="s">
        <v>82</v>
      </c>
      <c r="AY160" s="19" t="s">
        <v>189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233</v>
      </c>
      <c r="BM160" s="185" t="s">
        <v>300</v>
      </c>
    </row>
    <row r="161" s="2" customFormat="1" ht="21.75" customHeight="1">
      <c r="A161" s="38"/>
      <c r="B161" s="172"/>
      <c r="C161" s="173" t="s">
        <v>7</v>
      </c>
      <c r="D161" s="173" t="s">
        <v>191</v>
      </c>
      <c r="E161" s="174" t="s">
        <v>2873</v>
      </c>
      <c r="F161" s="175" t="s">
        <v>2874</v>
      </c>
      <c r="G161" s="176" t="s">
        <v>553</v>
      </c>
      <c r="H161" s="177">
        <v>64</v>
      </c>
      <c r="I161" s="178"/>
      <c r="J161" s="179">
        <f>ROUND(I161*H161,2)</f>
        <v>0</v>
      </c>
      <c r="K161" s="180"/>
      <c r="L161" s="39"/>
      <c r="M161" s="181" t="s">
        <v>1</v>
      </c>
      <c r="N161" s="182" t="s">
        <v>38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233</v>
      </c>
      <c r="AT161" s="185" t="s">
        <v>191</v>
      </c>
      <c r="AU161" s="185" t="s">
        <v>82</v>
      </c>
      <c r="AY161" s="19" t="s">
        <v>189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80</v>
      </c>
      <c r="BK161" s="186">
        <f>ROUND(I161*H161,2)</f>
        <v>0</v>
      </c>
      <c r="BL161" s="19" t="s">
        <v>233</v>
      </c>
      <c r="BM161" s="185" t="s">
        <v>303</v>
      </c>
    </row>
    <row r="162" s="14" customFormat="1">
      <c r="A162" s="14"/>
      <c r="B162" s="195"/>
      <c r="C162" s="14"/>
      <c r="D162" s="188" t="s">
        <v>195</v>
      </c>
      <c r="E162" s="196" t="s">
        <v>1</v>
      </c>
      <c r="F162" s="197" t="s">
        <v>365</v>
      </c>
      <c r="G162" s="14"/>
      <c r="H162" s="198">
        <v>64</v>
      </c>
      <c r="I162" s="199"/>
      <c r="J162" s="14"/>
      <c r="K162" s="14"/>
      <c r="L162" s="195"/>
      <c r="M162" s="200"/>
      <c r="N162" s="201"/>
      <c r="O162" s="201"/>
      <c r="P162" s="201"/>
      <c r="Q162" s="201"/>
      <c r="R162" s="201"/>
      <c r="S162" s="201"/>
      <c r="T162" s="20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6" t="s">
        <v>195</v>
      </c>
      <c r="AU162" s="196" t="s">
        <v>82</v>
      </c>
      <c r="AV162" s="14" t="s">
        <v>82</v>
      </c>
      <c r="AW162" s="14" t="s">
        <v>30</v>
      </c>
      <c r="AX162" s="14" t="s">
        <v>73</v>
      </c>
      <c r="AY162" s="196" t="s">
        <v>189</v>
      </c>
    </row>
    <row r="163" s="15" customFormat="1">
      <c r="A163" s="15"/>
      <c r="B163" s="203"/>
      <c r="C163" s="15"/>
      <c r="D163" s="188" t="s">
        <v>195</v>
      </c>
      <c r="E163" s="204" t="s">
        <v>1</v>
      </c>
      <c r="F163" s="205" t="s">
        <v>200</v>
      </c>
      <c r="G163" s="15"/>
      <c r="H163" s="206">
        <v>64</v>
      </c>
      <c r="I163" s="207"/>
      <c r="J163" s="15"/>
      <c r="K163" s="15"/>
      <c r="L163" s="203"/>
      <c r="M163" s="208"/>
      <c r="N163" s="209"/>
      <c r="O163" s="209"/>
      <c r="P163" s="209"/>
      <c r="Q163" s="209"/>
      <c r="R163" s="209"/>
      <c r="S163" s="209"/>
      <c r="T163" s="21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4" t="s">
        <v>195</v>
      </c>
      <c r="AU163" s="204" t="s">
        <v>82</v>
      </c>
      <c r="AV163" s="15" t="s">
        <v>104</v>
      </c>
      <c r="AW163" s="15" t="s">
        <v>30</v>
      </c>
      <c r="AX163" s="15" t="s">
        <v>80</v>
      </c>
      <c r="AY163" s="204" t="s">
        <v>189</v>
      </c>
    </row>
    <row r="164" s="12" customFormat="1" ht="25.92" customHeight="1">
      <c r="A164" s="12"/>
      <c r="B164" s="159"/>
      <c r="C164" s="12"/>
      <c r="D164" s="160" t="s">
        <v>72</v>
      </c>
      <c r="E164" s="161" t="s">
        <v>2701</v>
      </c>
      <c r="F164" s="161" t="s">
        <v>2702</v>
      </c>
      <c r="G164" s="12"/>
      <c r="H164" s="12"/>
      <c r="I164" s="162"/>
      <c r="J164" s="163">
        <f>BK164</f>
        <v>0</v>
      </c>
      <c r="K164" s="12"/>
      <c r="L164" s="159"/>
      <c r="M164" s="164"/>
      <c r="N164" s="165"/>
      <c r="O164" s="165"/>
      <c r="P164" s="166">
        <f>SUM(P165:P168)</f>
        <v>0</v>
      </c>
      <c r="Q164" s="165"/>
      <c r="R164" s="166">
        <f>SUM(R165:R168)</f>
        <v>0</v>
      </c>
      <c r="S164" s="165"/>
      <c r="T164" s="167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0" t="s">
        <v>104</v>
      </c>
      <c r="AT164" s="168" t="s">
        <v>72</v>
      </c>
      <c r="AU164" s="168" t="s">
        <v>73</v>
      </c>
      <c r="AY164" s="160" t="s">
        <v>189</v>
      </c>
      <c r="BK164" s="169">
        <f>SUM(BK165:BK168)</f>
        <v>0</v>
      </c>
    </row>
    <row r="165" s="2" customFormat="1" ht="16.5" customHeight="1">
      <c r="A165" s="38"/>
      <c r="B165" s="172"/>
      <c r="C165" s="173" t="s">
        <v>254</v>
      </c>
      <c r="D165" s="173" t="s">
        <v>191</v>
      </c>
      <c r="E165" s="174" t="s">
        <v>2875</v>
      </c>
      <c r="F165" s="175" t="s">
        <v>2876</v>
      </c>
      <c r="G165" s="176" t="s">
        <v>2705</v>
      </c>
      <c r="H165" s="177">
        <v>40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38</v>
      </c>
      <c r="O165" s="77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2706</v>
      </c>
      <c r="AT165" s="185" t="s">
        <v>191</v>
      </c>
      <c r="AU165" s="185" t="s">
        <v>80</v>
      </c>
      <c r="AY165" s="19" t="s">
        <v>189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80</v>
      </c>
      <c r="BK165" s="186">
        <f>ROUND(I165*H165,2)</f>
        <v>0</v>
      </c>
      <c r="BL165" s="19" t="s">
        <v>2706</v>
      </c>
      <c r="BM165" s="185" t="s">
        <v>308</v>
      </c>
    </row>
    <row r="166" s="13" customFormat="1">
      <c r="A166" s="13"/>
      <c r="B166" s="187"/>
      <c r="C166" s="13"/>
      <c r="D166" s="188" t="s">
        <v>195</v>
      </c>
      <c r="E166" s="189" t="s">
        <v>1</v>
      </c>
      <c r="F166" s="190" t="s">
        <v>2877</v>
      </c>
      <c r="G166" s="13"/>
      <c r="H166" s="189" t="s">
        <v>1</v>
      </c>
      <c r="I166" s="191"/>
      <c r="J166" s="13"/>
      <c r="K166" s="13"/>
      <c r="L166" s="187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195</v>
      </c>
      <c r="AU166" s="189" t="s">
        <v>80</v>
      </c>
      <c r="AV166" s="13" t="s">
        <v>80</v>
      </c>
      <c r="AW166" s="13" t="s">
        <v>30</v>
      </c>
      <c r="AX166" s="13" t="s">
        <v>73</v>
      </c>
      <c r="AY166" s="189" t="s">
        <v>189</v>
      </c>
    </row>
    <row r="167" s="14" customFormat="1">
      <c r="A167" s="14"/>
      <c r="B167" s="195"/>
      <c r="C167" s="14"/>
      <c r="D167" s="188" t="s">
        <v>195</v>
      </c>
      <c r="E167" s="196" t="s">
        <v>1</v>
      </c>
      <c r="F167" s="197" t="s">
        <v>300</v>
      </c>
      <c r="G167" s="14"/>
      <c r="H167" s="198">
        <v>40</v>
      </c>
      <c r="I167" s="199"/>
      <c r="J167" s="14"/>
      <c r="K167" s="14"/>
      <c r="L167" s="195"/>
      <c r="M167" s="200"/>
      <c r="N167" s="201"/>
      <c r="O167" s="201"/>
      <c r="P167" s="201"/>
      <c r="Q167" s="201"/>
      <c r="R167" s="201"/>
      <c r="S167" s="201"/>
      <c r="T167" s="20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6" t="s">
        <v>195</v>
      </c>
      <c r="AU167" s="196" t="s">
        <v>80</v>
      </c>
      <c r="AV167" s="14" t="s">
        <v>82</v>
      </c>
      <c r="AW167" s="14" t="s">
        <v>30</v>
      </c>
      <c r="AX167" s="14" t="s">
        <v>73</v>
      </c>
      <c r="AY167" s="196" t="s">
        <v>189</v>
      </c>
    </row>
    <row r="168" s="15" customFormat="1">
      <c r="A168" s="15"/>
      <c r="B168" s="203"/>
      <c r="C168" s="15"/>
      <c r="D168" s="188" t="s">
        <v>195</v>
      </c>
      <c r="E168" s="204" t="s">
        <v>1</v>
      </c>
      <c r="F168" s="205" t="s">
        <v>200</v>
      </c>
      <c r="G168" s="15"/>
      <c r="H168" s="206">
        <v>40</v>
      </c>
      <c r="I168" s="207"/>
      <c r="J168" s="15"/>
      <c r="K168" s="15"/>
      <c r="L168" s="203"/>
      <c r="M168" s="208"/>
      <c r="N168" s="209"/>
      <c r="O168" s="209"/>
      <c r="P168" s="209"/>
      <c r="Q168" s="209"/>
      <c r="R168" s="209"/>
      <c r="S168" s="209"/>
      <c r="T168" s="21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04" t="s">
        <v>195</v>
      </c>
      <c r="AU168" s="204" t="s">
        <v>80</v>
      </c>
      <c r="AV168" s="15" t="s">
        <v>104</v>
      </c>
      <c r="AW168" s="15" t="s">
        <v>30</v>
      </c>
      <c r="AX168" s="15" t="s">
        <v>80</v>
      </c>
      <c r="AY168" s="204" t="s">
        <v>189</v>
      </c>
    </row>
    <row r="169" s="12" customFormat="1" ht="25.92" customHeight="1">
      <c r="A169" s="12"/>
      <c r="B169" s="159"/>
      <c r="C169" s="12"/>
      <c r="D169" s="160" t="s">
        <v>72</v>
      </c>
      <c r="E169" s="161" t="s">
        <v>2392</v>
      </c>
      <c r="F169" s="161" t="s">
        <v>2392</v>
      </c>
      <c r="G169" s="12"/>
      <c r="H169" s="12"/>
      <c r="I169" s="162"/>
      <c r="J169" s="163">
        <f>BK169</f>
        <v>0</v>
      </c>
      <c r="K169" s="12"/>
      <c r="L169" s="159"/>
      <c r="M169" s="164"/>
      <c r="N169" s="165"/>
      <c r="O169" s="165"/>
      <c r="P169" s="166">
        <f>SUM(P170:P173)</f>
        <v>0</v>
      </c>
      <c r="Q169" s="165"/>
      <c r="R169" s="166">
        <f>SUM(R170:R173)</f>
        <v>0</v>
      </c>
      <c r="S169" s="165"/>
      <c r="T169" s="167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0" t="s">
        <v>80</v>
      </c>
      <c r="AT169" s="168" t="s">
        <v>72</v>
      </c>
      <c r="AU169" s="168" t="s">
        <v>73</v>
      </c>
      <c r="AY169" s="160" t="s">
        <v>189</v>
      </c>
      <c r="BK169" s="169">
        <f>SUM(BK170:BK173)</f>
        <v>0</v>
      </c>
    </row>
    <row r="170" s="2" customFormat="1" ht="16.5" customHeight="1">
      <c r="A170" s="38"/>
      <c r="B170" s="172"/>
      <c r="C170" s="173" t="s">
        <v>309</v>
      </c>
      <c r="D170" s="173" t="s">
        <v>191</v>
      </c>
      <c r="E170" s="174" t="s">
        <v>2085</v>
      </c>
      <c r="F170" s="175" t="s">
        <v>2878</v>
      </c>
      <c r="G170" s="176" t="s">
        <v>2879</v>
      </c>
      <c r="H170" s="177">
        <v>1</v>
      </c>
      <c r="I170" s="178"/>
      <c r="J170" s="179">
        <f>ROUND(I170*H170,2)</f>
        <v>0</v>
      </c>
      <c r="K170" s="180"/>
      <c r="L170" s="39"/>
      <c r="M170" s="181" t="s">
        <v>1</v>
      </c>
      <c r="N170" s="182" t="s">
        <v>38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104</v>
      </c>
      <c r="AT170" s="185" t="s">
        <v>191</v>
      </c>
      <c r="AU170" s="185" t="s">
        <v>80</v>
      </c>
      <c r="AY170" s="19" t="s">
        <v>189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80</v>
      </c>
      <c r="BK170" s="186">
        <f>ROUND(I170*H170,2)</f>
        <v>0</v>
      </c>
      <c r="BL170" s="19" t="s">
        <v>104</v>
      </c>
      <c r="BM170" s="185" t="s">
        <v>313</v>
      </c>
    </row>
    <row r="171" s="2" customFormat="1" ht="16.5" customHeight="1">
      <c r="A171" s="38"/>
      <c r="B171" s="172"/>
      <c r="C171" s="173" t="s">
        <v>257</v>
      </c>
      <c r="D171" s="173" t="s">
        <v>191</v>
      </c>
      <c r="E171" s="174" t="s">
        <v>2838</v>
      </c>
      <c r="F171" s="175" t="s">
        <v>2880</v>
      </c>
      <c r="G171" s="176" t="s">
        <v>2879</v>
      </c>
      <c r="H171" s="177">
        <v>1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104</v>
      </c>
      <c r="AT171" s="185" t="s">
        <v>191</v>
      </c>
      <c r="AU171" s="185" t="s">
        <v>80</v>
      </c>
      <c r="AY171" s="19" t="s">
        <v>189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104</v>
      </c>
      <c r="BM171" s="185" t="s">
        <v>316</v>
      </c>
    </row>
    <row r="172" s="2" customFormat="1" ht="24.15" customHeight="1">
      <c r="A172" s="38"/>
      <c r="B172" s="172"/>
      <c r="C172" s="173" t="s">
        <v>318</v>
      </c>
      <c r="D172" s="173" t="s">
        <v>191</v>
      </c>
      <c r="E172" s="174" t="s">
        <v>2393</v>
      </c>
      <c r="F172" s="175" t="s">
        <v>2881</v>
      </c>
      <c r="G172" s="176" t="s">
        <v>2395</v>
      </c>
      <c r="H172" s="177">
        <v>4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104</v>
      </c>
      <c r="AT172" s="185" t="s">
        <v>191</v>
      </c>
      <c r="AU172" s="185" t="s">
        <v>80</v>
      </c>
      <c r="AY172" s="19" t="s">
        <v>189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104</v>
      </c>
      <c r="BM172" s="185" t="s">
        <v>321</v>
      </c>
    </row>
    <row r="173" s="2" customFormat="1" ht="44.25" customHeight="1">
      <c r="A173" s="38"/>
      <c r="B173" s="172"/>
      <c r="C173" s="173" t="s">
        <v>265</v>
      </c>
      <c r="D173" s="173" t="s">
        <v>191</v>
      </c>
      <c r="E173" s="174" t="s">
        <v>2396</v>
      </c>
      <c r="F173" s="175" t="s">
        <v>2882</v>
      </c>
      <c r="G173" s="176" t="s">
        <v>2395</v>
      </c>
      <c r="H173" s="177">
        <v>1</v>
      </c>
      <c r="I173" s="178"/>
      <c r="J173" s="179">
        <f>ROUND(I173*H173,2)</f>
        <v>0</v>
      </c>
      <c r="K173" s="180"/>
      <c r="L173" s="39"/>
      <c r="M173" s="231" t="s">
        <v>1</v>
      </c>
      <c r="N173" s="232" t="s">
        <v>38</v>
      </c>
      <c r="O173" s="233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104</v>
      </c>
      <c r="AT173" s="185" t="s">
        <v>191</v>
      </c>
      <c r="AU173" s="185" t="s">
        <v>80</v>
      </c>
      <c r="AY173" s="19" t="s">
        <v>189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104</v>
      </c>
      <c r="BM173" s="185" t="s">
        <v>326</v>
      </c>
    </row>
    <row r="174" s="2" customFormat="1" ht="6.96" customHeight="1">
      <c r="A174" s="38"/>
      <c r="B174" s="60"/>
      <c r="C174" s="61"/>
      <c r="D174" s="61"/>
      <c r="E174" s="61"/>
      <c r="F174" s="61"/>
      <c r="G174" s="61"/>
      <c r="H174" s="61"/>
      <c r="I174" s="61"/>
      <c r="J174" s="61"/>
      <c r="K174" s="61"/>
      <c r="L174" s="39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autoFilter ref="C120:K17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="1" customFormat="1" ht="24.96" customHeight="1">
      <c r="B4" s="22"/>
      <c r="D4" s="23" t="s">
        <v>137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BODARCHITEKTI202401 - KODUS Kamenice - druhá etapa-16.3.25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138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2883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10. 3. 2025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ROUND((SUM(BE121:BE173)),  2)</f>
        <v>0</v>
      </c>
      <c r="G33" s="38"/>
      <c r="H33" s="38"/>
      <c r="I33" s="128">
        <v>0.20999999999999999</v>
      </c>
      <c r="J33" s="127">
        <f>ROUND(((SUM(BE121:BE173))*I33),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ROUND((SUM(BF121:BF173)),  2)</f>
        <v>0</v>
      </c>
      <c r="G34" s="38"/>
      <c r="H34" s="38"/>
      <c r="I34" s="128">
        <v>0.12</v>
      </c>
      <c r="J34" s="127">
        <f>ROUND(((SUM(BF121:BF173))*I34),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ROUND((SUM(BG121:BG173)),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ROUND((SUM(BH121:BH173)),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ROUND((SUM(BI121:BI173)),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BODARCHITEKTI202401 - KODUS Kamenice - druhá etapa-16.3.25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2 - STA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10. 3. 2025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141</v>
      </c>
      <c r="D94" s="129"/>
      <c r="E94" s="129"/>
      <c r="F94" s="129"/>
      <c r="G94" s="129"/>
      <c r="H94" s="129"/>
      <c r="I94" s="129"/>
      <c r="J94" s="138" t="s">
        <v>142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143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144</v>
      </c>
    </row>
    <row r="97" s="9" customFormat="1" ht="24.96" customHeight="1">
      <c r="A97" s="9"/>
      <c r="B97" s="140"/>
      <c r="C97" s="9"/>
      <c r="D97" s="141" t="s">
        <v>154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159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2492</v>
      </c>
      <c r="E99" s="146"/>
      <c r="F99" s="146"/>
      <c r="G99" s="146"/>
      <c r="H99" s="146"/>
      <c r="I99" s="146"/>
      <c r="J99" s="147">
        <f>J132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2497</v>
      </c>
      <c r="E100" s="142"/>
      <c r="F100" s="142"/>
      <c r="G100" s="142"/>
      <c r="H100" s="142"/>
      <c r="I100" s="142"/>
      <c r="J100" s="143">
        <f>J166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2126</v>
      </c>
      <c r="E101" s="142"/>
      <c r="F101" s="142"/>
      <c r="G101" s="142"/>
      <c r="H101" s="142"/>
      <c r="I101" s="142"/>
      <c r="J101" s="143">
        <f>J170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174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BODARCHITEKTI202401 - KODUS Kamenice - druhá etapa-16.3.25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138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2 - STA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 xml:space="preserve"> </v>
      </c>
      <c r="G115" s="38"/>
      <c r="H115" s="38"/>
      <c r="I115" s="32" t="s">
        <v>22</v>
      </c>
      <c r="J115" s="69" t="str">
        <f>IF(J12="","",J12)</f>
        <v>10. 3. 2025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 xml:space="preserve"> </v>
      </c>
      <c r="G117" s="38"/>
      <c r="H117" s="38"/>
      <c r="I117" s="32" t="s">
        <v>29</v>
      </c>
      <c r="J117" s="36" t="str">
        <f>E21</f>
        <v xml:space="preserve"> 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38"/>
      <c r="E118" s="38"/>
      <c r="F118" s="27" t="str">
        <f>IF(E18="","",E18)</f>
        <v>Vyplň údaj</v>
      </c>
      <c r="G118" s="38"/>
      <c r="H118" s="38"/>
      <c r="I118" s="32" t="s">
        <v>31</v>
      </c>
      <c r="J118" s="36" t="str">
        <f>E24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175</v>
      </c>
      <c r="D120" s="151" t="s">
        <v>58</v>
      </c>
      <c r="E120" s="151" t="s">
        <v>54</v>
      </c>
      <c r="F120" s="151" t="s">
        <v>55</v>
      </c>
      <c r="G120" s="151" t="s">
        <v>176</v>
      </c>
      <c r="H120" s="151" t="s">
        <v>177</v>
      </c>
      <c r="I120" s="151" t="s">
        <v>178</v>
      </c>
      <c r="J120" s="152" t="s">
        <v>142</v>
      </c>
      <c r="K120" s="153" t="s">
        <v>179</v>
      </c>
      <c r="L120" s="154"/>
      <c r="M120" s="86" t="s">
        <v>1</v>
      </c>
      <c r="N120" s="87" t="s">
        <v>37</v>
      </c>
      <c r="O120" s="87" t="s">
        <v>180</v>
      </c>
      <c r="P120" s="87" t="s">
        <v>181</v>
      </c>
      <c r="Q120" s="87" t="s">
        <v>182</v>
      </c>
      <c r="R120" s="87" t="s">
        <v>183</v>
      </c>
      <c r="S120" s="87" t="s">
        <v>184</v>
      </c>
      <c r="T120" s="88" t="s">
        <v>185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186</v>
      </c>
      <c r="D121" s="38"/>
      <c r="E121" s="38"/>
      <c r="F121" s="38"/>
      <c r="G121" s="38"/>
      <c r="H121" s="38"/>
      <c r="I121" s="38"/>
      <c r="J121" s="155">
        <f>BK121</f>
        <v>0</v>
      </c>
      <c r="K121" s="38"/>
      <c r="L121" s="39"/>
      <c r="M121" s="89"/>
      <c r="N121" s="73"/>
      <c r="O121" s="90"/>
      <c r="P121" s="156">
        <f>P122+P166+P170</f>
        <v>0</v>
      </c>
      <c r="Q121" s="90"/>
      <c r="R121" s="156">
        <f>R122+R166+R170</f>
        <v>0</v>
      </c>
      <c r="S121" s="90"/>
      <c r="T121" s="157">
        <f>T122+T166+T170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72</v>
      </c>
      <c r="AU121" s="19" t="s">
        <v>144</v>
      </c>
      <c r="BK121" s="158">
        <f>BK122+BK166+BK170</f>
        <v>0</v>
      </c>
    </row>
    <row r="122" s="12" customFormat="1" ht="25.92" customHeight="1">
      <c r="A122" s="12"/>
      <c r="B122" s="159"/>
      <c r="C122" s="12"/>
      <c r="D122" s="160" t="s">
        <v>72</v>
      </c>
      <c r="E122" s="161" t="s">
        <v>978</v>
      </c>
      <c r="F122" s="161" t="s">
        <v>979</v>
      </c>
      <c r="G122" s="12"/>
      <c r="H122" s="12"/>
      <c r="I122" s="162"/>
      <c r="J122" s="163">
        <f>BK122</f>
        <v>0</v>
      </c>
      <c r="K122" s="12"/>
      <c r="L122" s="159"/>
      <c r="M122" s="164"/>
      <c r="N122" s="165"/>
      <c r="O122" s="165"/>
      <c r="P122" s="166">
        <f>P123+P132</f>
        <v>0</v>
      </c>
      <c r="Q122" s="165"/>
      <c r="R122" s="166">
        <f>R123+R132</f>
        <v>0</v>
      </c>
      <c r="S122" s="165"/>
      <c r="T122" s="167">
        <f>T123+T132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82</v>
      </c>
      <c r="AT122" s="168" t="s">
        <v>72</v>
      </c>
      <c r="AU122" s="168" t="s">
        <v>73</v>
      </c>
      <c r="AY122" s="160" t="s">
        <v>189</v>
      </c>
      <c r="BK122" s="169">
        <f>BK123+BK132</f>
        <v>0</v>
      </c>
    </row>
    <row r="123" s="12" customFormat="1" ht="22.8" customHeight="1">
      <c r="A123" s="12"/>
      <c r="B123" s="159"/>
      <c r="C123" s="12"/>
      <c r="D123" s="160" t="s">
        <v>72</v>
      </c>
      <c r="E123" s="170" t="s">
        <v>1280</v>
      </c>
      <c r="F123" s="170" t="s">
        <v>1281</v>
      </c>
      <c r="G123" s="12"/>
      <c r="H123" s="12"/>
      <c r="I123" s="162"/>
      <c r="J123" s="171">
        <f>BK123</f>
        <v>0</v>
      </c>
      <c r="K123" s="12"/>
      <c r="L123" s="159"/>
      <c r="M123" s="164"/>
      <c r="N123" s="165"/>
      <c r="O123" s="165"/>
      <c r="P123" s="166">
        <f>SUM(P124:P131)</f>
        <v>0</v>
      </c>
      <c r="Q123" s="165"/>
      <c r="R123" s="166">
        <f>SUM(R124:R131)</f>
        <v>0</v>
      </c>
      <c r="S123" s="165"/>
      <c r="T123" s="167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82</v>
      </c>
      <c r="AT123" s="168" t="s">
        <v>72</v>
      </c>
      <c r="AU123" s="168" t="s">
        <v>80</v>
      </c>
      <c r="AY123" s="160" t="s">
        <v>189</v>
      </c>
      <c r="BK123" s="169">
        <f>SUM(BK124:BK131)</f>
        <v>0</v>
      </c>
    </row>
    <row r="124" s="2" customFormat="1" ht="16.5" customHeight="1">
      <c r="A124" s="38"/>
      <c r="B124" s="172"/>
      <c r="C124" s="219" t="s">
        <v>80</v>
      </c>
      <c r="D124" s="219" t="s">
        <v>874</v>
      </c>
      <c r="E124" s="220" t="s">
        <v>2564</v>
      </c>
      <c r="F124" s="221" t="s">
        <v>2565</v>
      </c>
      <c r="G124" s="222" t="s">
        <v>228</v>
      </c>
      <c r="H124" s="223">
        <v>30</v>
      </c>
      <c r="I124" s="224"/>
      <c r="J124" s="225">
        <f>ROUND(I124*H124,2)</f>
        <v>0</v>
      </c>
      <c r="K124" s="226"/>
      <c r="L124" s="227"/>
      <c r="M124" s="228" t="s">
        <v>1</v>
      </c>
      <c r="N124" s="229" t="s">
        <v>38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281</v>
      </c>
      <c r="AT124" s="185" t="s">
        <v>874</v>
      </c>
      <c r="AU124" s="185" t="s">
        <v>82</v>
      </c>
      <c r="AY124" s="19" t="s">
        <v>189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80</v>
      </c>
      <c r="BK124" s="186">
        <f>ROUND(I124*H124,2)</f>
        <v>0</v>
      </c>
      <c r="BL124" s="19" t="s">
        <v>233</v>
      </c>
      <c r="BM124" s="185" t="s">
        <v>82</v>
      </c>
    </row>
    <row r="125" s="2" customFormat="1" ht="24.15" customHeight="1">
      <c r="A125" s="38"/>
      <c r="B125" s="172"/>
      <c r="C125" s="173" t="s">
        <v>82</v>
      </c>
      <c r="D125" s="173" t="s">
        <v>191</v>
      </c>
      <c r="E125" s="174" t="s">
        <v>2561</v>
      </c>
      <c r="F125" s="175" t="s">
        <v>2562</v>
      </c>
      <c r="G125" s="176" t="s">
        <v>228</v>
      </c>
      <c r="H125" s="177">
        <v>30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38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233</v>
      </c>
      <c r="AT125" s="185" t="s">
        <v>191</v>
      </c>
      <c r="AU125" s="185" t="s">
        <v>82</v>
      </c>
      <c r="AY125" s="19" t="s">
        <v>189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80</v>
      </c>
      <c r="BK125" s="186">
        <f>ROUND(I125*H125,2)</f>
        <v>0</v>
      </c>
      <c r="BL125" s="19" t="s">
        <v>233</v>
      </c>
      <c r="BM125" s="185" t="s">
        <v>104</v>
      </c>
    </row>
    <row r="126" s="14" customFormat="1">
      <c r="A126" s="14"/>
      <c r="B126" s="195"/>
      <c r="C126" s="14"/>
      <c r="D126" s="188" t="s">
        <v>195</v>
      </c>
      <c r="E126" s="196" t="s">
        <v>1</v>
      </c>
      <c r="F126" s="197" t="s">
        <v>278</v>
      </c>
      <c r="G126" s="14"/>
      <c r="H126" s="198">
        <v>30</v>
      </c>
      <c r="I126" s="199"/>
      <c r="J126" s="14"/>
      <c r="K126" s="14"/>
      <c r="L126" s="195"/>
      <c r="M126" s="200"/>
      <c r="N126" s="201"/>
      <c r="O126" s="201"/>
      <c r="P126" s="201"/>
      <c r="Q126" s="201"/>
      <c r="R126" s="201"/>
      <c r="S126" s="201"/>
      <c r="T126" s="20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6" t="s">
        <v>195</v>
      </c>
      <c r="AU126" s="196" t="s">
        <v>82</v>
      </c>
      <c r="AV126" s="14" t="s">
        <v>82</v>
      </c>
      <c r="AW126" s="14" t="s">
        <v>30</v>
      </c>
      <c r="AX126" s="14" t="s">
        <v>73</v>
      </c>
      <c r="AY126" s="196" t="s">
        <v>189</v>
      </c>
    </row>
    <row r="127" s="15" customFormat="1">
      <c r="A127" s="15"/>
      <c r="B127" s="203"/>
      <c r="C127" s="15"/>
      <c r="D127" s="188" t="s">
        <v>195</v>
      </c>
      <c r="E127" s="204" t="s">
        <v>1</v>
      </c>
      <c r="F127" s="205" t="s">
        <v>200</v>
      </c>
      <c r="G127" s="15"/>
      <c r="H127" s="206">
        <v>30</v>
      </c>
      <c r="I127" s="207"/>
      <c r="J127" s="15"/>
      <c r="K127" s="15"/>
      <c r="L127" s="203"/>
      <c r="M127" s="208"/>
      <c r="N127" s="209"/>
      <c r="O127" s="209"/>
      <c r="P127" s="209"/>
      <c r="Q127" s="209"/>
      <c r="R127" s="209"/>
      <c r="S127" s="209"/>
      <c r="T127" s="21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04" t="s">
        <v>195</v>
      </c>
      <c r="AU127" s="204" t="s">
        <v>82</v>
      </c>
      <c r="AV127" s="15" t="s">
        <v>104</v>
      </c>
      <c r="AW127" s="15" t="s">
        <v>30</v>
      </c>
      <c r="AX127" s="15" t="s">
        <v>80</v>
      </c>
      <c r="AY127" s="204" t="s">
        <v>189</v>
      </c>
    </row>
    <row r="128" s="2" customFormat="1" ht="16.5" customHeight="1">
      <c r="A128" s="38"/>
      <c r="B128" s="172"/>
      <c r="C128" s="219" t="s">
        <v>101</v>
      </c>
      <c r="D128" s="219" t="s">
        <v>874</v>
      </c>
      <c r="E128" s="220" t="s">
        <v>2843</v>
      </c>
      <c r="F128" s="221" t="s">
        <v>2844</v>
      </c>
      <c r="G128" s="222" t="s">
        <v>553</v>
      </c>
      <c r="H128" s="223">
        <v>1</v>
      </c>
      <c r="I128" s="224"/>
      <c r="J128" s="225">
        <f>ROUND(I128*H128,2)</f>
        <v>0</v>
      </c>
      <c r="K128" s="226"/>
      <c r="L128" s="227"/>
      <c r="M128" s="228" t="s">
        <v>1</v>
      </c>
      <c r="N128" s="229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281</v>
      </c>
      <c r="AT128" s="185" t="s">
        <v>874</v>
      </c>
      <c r="AU128" s="185" t="s">
        <v>82</v>
      </c>
      <c r="AY128" s="19" t="s">
        <v>189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233</v>
      </c>
      <c r="BM128" s="185" t="s">
        <v>110</v>
      </c>
    </row>
    <row r="129" s="2" customFormat="1" ht="16.5" customHeight="1">
      <c r="A129" s="38"/>
      <c r="B129" s="172"/>
      <c r="C129" s="173" t="s">
        <v>104</v>
      </c>
      <c r="D129" s="173" t="s">
        <v>191</v>
      </c>
      <c r="E129" s="174" t="s">
        <v>2841</v>
      </c>
      <c r="F129" s="175" t="s">
        <v>2842</v>
      </c>
      <c r="G129" s="176" t="s">
        <v>553</v>
      </c>
      <c r="H129" s="177">
        <v>1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233</v>
      </c>
      <c r="AT129" s="185" t="s">
        <v>191</v>
      </c>
      <c r="AU129" s="185" t="s">
        <v>82</v>
      </c>
      <c r="AY129" s="19" t="s">
        <v>189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233</v>
      </c>
      <c r="BM129" s="185" t="s">
        <v>116</v>
      </c>
    </row>
    <row r="130" s="14" customFormat="1">
      <c r="A130" s="14"/>
      <c r="B130" s="195"/>
      <c r="C130" s="14"/>
      <c r="D130" s="188" t="s">
        <v>195</v>
      </c>
      <c r="E130" s="196" t="s">
        <v>1</v>
      </c>
      <c r="F130" s="197" t="s">
        <v>80</v>
      </c>
      <c r="G130" s="14"/>
      <c r="H130" s="198">
        <v>1</v>
      </c>
      <c r="I130" s="199"/>
      <c r="J130" s="14"/>
      <c r="K130" s="14"/>
      <c r="L130" s="195"/>
      <c r="M130" s="200"/>
      <c r="N130" s="201"/>
      <c r="O130" s="201"/>
      <c r="P130" s="201"/>
      <c r="Q130" s="201"/>
      <c r="R130" s="201"/>
      <c r="S130" s="201"/>
      <c r="T130" s="20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6" t="s">
        <v>195</v>
      </c>
      <c r="AU130" s="196" t="s">
        <v>82</v>
      </c>
      <c r="AV130" s="14" t="s">
        <v>82</v>
      </c>
      <c r="AW130" s="14" t="s">
        <v>30</v>
      </c>
      <c r="AX130" s="14" t="s">
        <v>73</v>
      </c>
      <c r="AY130" s="196" t="s">
        <v>189</v>
      </c>
    </row>
    <row r="131" s="15" customFormat="1">
      <c r="A131" s="15"/>
      <c r="B131" s="203"/>
      <c r="C131" s="15"/>
      <c r="D131" s="188" t="s">
        <v>195</v>
      </c>
      <c r="E131" s="204" t="s">
        <v>1</v>
      </c>
      <c r="F131" s="205" t="s">
        <v>200</v>
      </c>
      <c r="G131" s="15"/>
      <c r="H131" s="206">
        <v>1</v>
      </c>
      <c r="I131" s="207"/>
      <c r="J131" s="15"/>
      <c r="K131" s="15"/>
      <c r="L131" s="203"/>
      <c r="M131" s="208"/>
      <c r="N131" s="209"/>
      <c r="O131" s="209"/>
      <c r="P131" s="209"/>
      <c r="Q131" s="209"/>
      <c r="R131" s="209"/>
      <c r="S131" s="209"/>
      <c r="T131" s="21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04" t="s">
        <v>195</v>
      </c>
      <c r="AU131" s="204" t="s">
        <v>82</v>
      </c>
      <c r="AV131" s="15" t="s">
        <v>104</v>
      </c>
      <c r="AW131" s="15" t="s">
        <v>30</v>
      </c>
      <c r="AX131" s="15" t="s">
        <v>80</v>
      </c>
      <c r="AY131" s="204" t="s">
        <v>189</v>
      </c>
    </row>
    <row r="132" s="12" customFormat="1" ht="22.8" customHeight="1">
      <c r="A132" s="12"/>
      <c r="B132" s="159"/>
      <c r="C132" s="12"/>
      <c r="D132" s="160" t="s">
        <v>72</v>
      </c>
      <c r="E132" s="170" t="s">
        <v>1854</v>
      </c>
      <c r="F132" s="170" t="s">
        <v>2659</v>
      </c>
      <c r="G132" s="12"/>
      <c r="H132" s="12"/>
      <c r="I132" s="162"/>
      <c r="J132" s="171">
        <f>BK132</f>
        <v>0</v>
      </c>
      <c r="K132" s="12"/>
      <c r="L132" s="159"/>
      <c r="M132" s="164"/>
      <c r="N132" s="165"/>
      <c r="O132" s="165"/>
      <c r="P132" s="166">
        <f>SUM(P133:P165)</f>
        <v>0</v>
      </c>
      <c r="Q132" s="165"/>
      <c r="R132" s="166">
        <f>SUM(R133:R165)</f>
        <v>0</v>
      </c>
      <c r="S132" s="165"/>
      <c r="T132" s="167">
        <f>SUM(T133:T165)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82</v>
      </c>
      <c r="AT132" s="168" t="s">
        <v>72</v>
      </c>
      <c r="AU132" s="168" t="s">
        <v>80</v>
      </c>
      <c r="AY132" s="160" t="s">
        <v>189</v>
      </c>
      <c r="BK132" s="169">
        <f>SUM(BK133:BK165)</f>
        <v>0</v>
      </c>
    </row>
    <row r="133" s="2" customFormat="1" ht="16.5" customHeight="1">
      <c r="A133" s="38"/>
      <c r="B133" s="172"/>
      <c r="C133" s="219" t="s">
        <v>107</v>
      </c>
      <c r="D133" s="219" t="s">
        <v>874</v>
      </c>
      <c r="E133" s="220" t="s">
        <v>2884</v>
      </c>
      <c r="F133" s="221" t="s">
        <v>2885</v>
      </c>
      <c r="G133" s="222" t="s">
        <v>228</v>
      </c>
      <c r="H133" s="223">
        <v>1320</v>
      </c>
      <c r="I133" s="224"/>
      <c r="J133" s="225">
        <f>ROUND(I133*H133,2)</f>
        <v>0</v>
      </c>
      <c r="K133" s="226"/>
      <c r="L133" s="227"/>
      <c r="M133" s="228" t="s">
        <v>1</v>
      </c>
      <c r="N133" s="229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281</v>
      </c>
      <c r="AT133" s="185" t="s">
        <v>874</v>
      </c>
      <c r="AU133" s="185" t="s">
        <v>82</v>
      </c>
      <c r="AY133" s="19" t="s">
        <v>189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233</v>
      </c>
      <c r="BM133" s="185" t="s">
        <v>216</v>
      </c>
    </row>
    <row r="134" s="2" customFormat="1" ht="16.5" customHeight="1">
      <c r="A134" s="38"/>
      <c r="B134" s="172"/>
      <c r="C134" s="219" t="s">
        <v>110</v>
      </c>
      <c r="D134" s="219" t="s">
        <v>874</v>
      </c>
      <c r="E134" s="220" t="s">
        <v>2886</v>
      </c>
      <c r="F134" s="221" t="s">
        <v>2887</v>
      </c>
      <c r="G134" s="222" t="s">
        <v>228</v>
      </c>
      <c r="H134" s="223">
        <v>150</v>
      </c>
      <c r="I134" s="224"/>
      <c r="J134" s="225">
        <f>ROUND(I134*H134,2)</f>
        <v>0</v>
      </c>
      <c r="K134" s="226"/>
      <c r="L134" s="227"/>
      <c r="M134" s="228" t="s">
        <v>1</v>
      </c>
      <c r="N134" s="229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281</v>
      </c>
      <c r="AT134" s="185" t="s">
        <v>874</v>
      </c>
      <c r="AU134" s="185" t="s">
        <v>82</v>
      </c>
      <c r="AY134" s="19" t="s">
        <v>189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233</v>
      </c>
      <c r="BM134" s="185" t="s">
        <v>8</v>
      </c>
    </row>
    <row r="135" s="2" customFormat="1" ht="21.75" customHeight="1">
      <c r="A135" s="38"/>
      <c r="B135" s="172"/>
      <c r="C135" s="173" t="s">
        <v>113</v>
      </c>
      <c r="D135" s="173" t="s">
        <v>191</v>
      </c>
      <c r="E135" s="174" t="s">
        <v>2845</v>
      </c>
      <c r="F135" s="175" t="s">
        <v>2846</v>
      </c>
      <c r="G135" s="176" t="s">
        <v>228</v>
      </c>
      <c r="H135" s="177">
        <v>1470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233</v>
      </c>
      <c r="AT135" s="185" t="s">
        <v>191</v>
      </c>
      <c r="AU135" s="185" t="s">
        <v>82</v>
      </c>
      <c r="AY135" s="19" t="s">
        <v>189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233</v>
      </c>
      <c r="BM135" s="185" t="s">
        <v>229</v>
      </c>
    </row>
    <row r="136" s="14" customFormat="1">
      <c r="A136" s="14"/>
      <c r="B136" s="195"/>
      <c r="C136" s="14"/>
      <c r="D136" s="188" t="s">
        <v>195</v>
      </c>
      <c r="E136" s="196" t="s">
        <v>1</v>
      </c>
      <c r="F136" s="197" t="s">
        <v>2888</v>
      </c>
      <c r="G136" s="14"/>
      <c r="H136" s="198">
        <v>1470</v>
      </c>
      <c r="I136" s="199"/>
      <c r="J136" s="14"/>
      <c r="K136" s="14"/>
      <c r="L136" s="195"/>
      <c r="M136" s="200"/>
      <c r="N136" s="201"/>
      <c r="O136" s="201"/>
      <c r="P136" s="201"/>
      <c r="Q136" s="201"/>
      <c r="R136" s="201"/>
      <c r="S136" s="201"/>
      <c r="T136" s="20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6" t="s">
        <v>195</v>
      </c>
      <c r="AU136" s="196" t="s">
        <v>82</v>
      </c>
      <c r="AV136" s="14" t="s">
        <v>82</v>
      </c>
      <c r="AW136" s="14" t="s">
        <v>30</v>
      </c>
      <c r="AX136" s="14" t="s">
        <v>73</v>
      </c>
      <c r="AY136" s="196" t="s">
        <v>189</v>
      </c>
    </row>
    <row r="137" s="15" customFormat="1">
      <c r="A137" s="15"/>
      <c r="B137" s="203"/>
      <c r="C137" s="15"/>
      <c r="D137" s="188" t="s">
        <v>195</v>
      </c>
      <c r="E137" s="204" t="s">
        <v>1</v>
      </c>
      <c r="F137" s="205" t="s">
        <v>200</v>
      </c>
      <c r="G137" s="15"/>
      <c r="H137" s="206">
        <v>1470</v>
      </c>
      <c r="I137" s="207"/>
      <c r="J137" s="15"/>
      <c r="K137" s="15"/>
      <c r="L137" s="203"/>
      <c r="M137" s="208"/>
      <c r="N137" s="209"/>
      <c r="O137" s="209"/>
      <c r="P137" s="209"/>
      <c r="Q137" s="209"/>
      <c r="R137" s="209"/>
      <c r="S137" s="209"/>
      <c r="T137" s="21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4" t="s">
        <v>195</v>
      </c>
      <c r="AU137" s="204" t="s">
        <v>82</v>
      </c>
      <c r="AV137" s="15" t="s">
        <v>104</v>
      </c>
      <c r="AW137" s="15" t="s">
        <v>30</v>
      </c>
      <c r="AX137" s="15" t="s">
        <v>80</v>
      </c>
      <c r="AY137" s="204" t="s">
        <v>189</v>
      </c>
    </row>
    <row r="138" s="2" customFormat="1" ht="16.5" customHeight="1">
      <c r="A138" s="38"/>
      <c r="B138" s="172"/>
      <c r="C138" s="173" t="s">
        <v>116</v>
      </c>
      <c r="D138" s="173" t="s">
        <v>191</v>
      </c>
      <c r="E138" s="174" t="s">
        <v>2889</v>
      </c>
      <c r="F138" s="175" t="s">
        <v>2890</v>
      </c>
      <c r="G138" s="176" t="s">
        <v>553</v>
      </c>
      <c r="H138" s="177">
        <v>3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233</v>
      </c>
      <c r="AT138" s="185" t="s">
        <v>191</v>
      </c>
      <c r="AU138" s="185" t="s">
        <v>82</v>
      </c>
      <c r="AY138" s="19" t="s">
        <v>189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233</v>
      </c>
      <c r="BM138" s="185" t="s">
        <v>233</v>
      </c>
    </row>
    <row r="139" s="14" customFormat="1">
      <c r="A139" s="14"/>
      <c r="B139" s="195"/>
      <c r="C139" s="14"/>
      <c r="D139" s="188" t="s">
        <v>195</v>
      </c>
      <c r="E139" s="196" t="s">
        <v>1</v>
      </c>
      <c r="F139" s="197" t="s">
        <v>101</v>
      </c>
      <c r="G139" s="14"/>
      <c r="H139" s="198">
        <v>3</v>
      </c>
      <c r="I139" s="199"/>
      <c r="J139" s="14"/>
      <c r="K139" s="14"/>
      <c r="L139" s="195"/>
      <c r="M139" s="200"/>
      <c r="N139" s="201"/>
      <c r="O139" s="201"/>
      <c r="P139" s="201"/>
      <c r="Q139" s="201"/>
      <c r="R139" s="201"/>
      <c r="S139" s="201"/>
      <c r="T139" s="20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6" t="s">
        <v>195</v>
      </c>
      <c r="AU139" s="196" t="s">
        <v>82</v>
      </c>
      <c r="AV139" s="14" t="s">
        <v>82</v>
      </c>
      <c r="AW139" s="14" t="s">
        <v>30</v>
      </c>
      <c r="AX139" s="14" t="s">
        <v>73</v>
      </c>
      <c r="AY139" s="196" t="s">
        <v>189</v>
      </c>
    </row>
    <row r="140" s="15" customFormat="1">
      <c r="A140" s="15"/>
      <c r="B140" s="203"/>
      <c r="C140" s="15"/>
      <c r="D140" s="188" t="s">
        <v>195</v>
      </c>
      <c r="E140" s="204" t="s">
        <v>1</v>
      </c>
      <c r="F140" s="205" t="s">
        <v>200</v>
      </c>
      <c r="G140" s="15"/>
      <c r="H140" s="206">
        <v>3</v>
      </c>
      <c r="I140" s="207"/>
      <c r="J140" s="15"/>
      <c r="K140" s="15"/>
      <c r="L140" s="203"/>
      <c r="M140" s="208"/>
      <c r="N140" s="209"/>
      <c r="O140" s="209"/>
      <c r="P140" s="209"/>
      <c r="Q140" s="209"/>
      <c r="R140" s="209"/>
      <c r="S140" s="209"/>
      <c r="T140" s="21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4" t="s">
        <v>195</v>
      </c>
      <c r="AU140" s="204" t="s">
        <v>82</v>
      </c>
      <c r="AV140" s="15" t="s">
        <v>104</v>
      </c>
      <c r="AW140" s="15" t="s">
        <v>30</v>
      </c>
      <c r="AX140" s="15" t="s">
        <v>80</v>
      </c>
      <c r="AY140" s="204" t="s">
        <v>189</v>
      </c>
    </row>
    <row r="141" s="2" customFormat="1" ht="16.5" customHeight="1">
      <c r="A141" s="38"/>
      <c r="B141" s="172"/>
      <c r="C141" s="219" t="s">
        <v>236</v>
      </c>
      <c r="D141" s="219" t="s">
        <v>874</v>
      </c>
      <c r="E141" s="220" t="s">
        <v>2838</v>
      </c>
      <c r="F141" s="221" t="s">
        <v>2891</v>
      </c>
      <c r="G141" s="222" t="s">
        <v>2395</v>
      </c>
      <c r="H141" s="223">
        <v>2</v>
      </c>
      <c r="I141" s="224"/>
      <c r="J141" s="225">
        <f>ROUND(I141*H141,2)</f>
        <v>0</v>
      </c>
      <c r="K141" s="226"/>
      <c r="L141" s="227"/>
      <c r="M141" s="228" t="s">
        <v>1</v>
      </c>
      <c r="N141" s="229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281</v>
      </c>
      <c r="AT141" s="185" t="s">
        <v>874</v>
      </c>
      <c r="AU141" s="185" t="s">
        <v>82</v>
      </c>
      <c r="AY141" s="19" t="s">
        <v>189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233</v>
      </c>
      <c r="BM141" s="185" t="s">
        <v>239</v>
      </c>
    </row>
    <row r="142" s="2" customFormat="1" ht="16.5" customHeight="1">
      <c r="A142" s="38"/>
      <c r="B142" s="172"/>
      <c r="C142" s="219" t="s">
        <v>216</v>
      </c>
      <c r="D142" s="219" t="s">
        <v>874</v>
      </c>
      <c r="E142" s="220" t="s">
        <v>2393</v>
      </c>
      <c r="F142" s="221" t="s">
        <v>2892</v>
      </c>
      <c r="G142" s="222" t="s">
        <v>2395</v>
      </c>
      <c r="H142" s="223">
        <v>1</v>
      </c>
      <c r="I142" s="224"/>
      <c r="J142" s="225">
        <f>ROUND(I142*H142,2)</f>
        <v>0</v>
      </c>
      <c r="K142" s="226"/>
      <c r="L142" s="227"/>
      <c r="M142" s="228" t="s">
        <v>1</v>
      </c>
      <c r="N142" s="229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281</v>
      </c>
      <c r="AT142" s="185" t="s">
        <v>874</v>
      </c>
      <c r="AU142" s="185" t="s">
        <v>82</v>
      </c>
      <c r="AY142" s="19" t="s">
        <v>189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233</v>
      </c>
      <c r="BM142" s="185" t="s">
        <v>248</v>
      </c>
    </row>
    <row r="143" s="2" customFormat="1" ht="24.15" customHeight="1">
      <c r="A143" s="38"/>
      <c r="B143" s="172"/>
      <c r="C143" s="173" t="s">
        <v>251</v>
      </c>
      <c r="D143" s="173" t="s">
        <v>191</v>
      </c>
      <c r="E143" s="174" t="s">
        <v>2893</v>
      </c>
      <c r="F143" s="175" t="s">
        <v>2894</v>
      </c>
      <c r="G143" s="176" t="s">
        <v>553</v>
      </c>
      <c r="H143" s="177">
        <v>1</v>
      </c>
      <c r="I143" s="178"/>
      <c r="J143" s="179">
        <f>ROUND(I143*H143,2)</f>
        <v>0</v>
      </c>
      <c r="K143" s="180"/>
      <c r="L143" s="39"/>
      <c r="M143" s="181" t="s">
        <v>1</v>
      </c>
      <c r="N143" s="182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233</v>
      </c>
      <c r="AT143" s="185" t="s">
        <v>191</v>
      </c>
      <c r="AU143" s="185" t="s">
        <v>82</v>
      </c>
      <c r="AY143" s="19" t="s">
        <v>189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233</v>
      </c>
      <c r="BM143" s="185" t="s">
        <v>254</v>
      </c>
    </row>
    <row r="144" s="14" customFormat="1">
      <c r="A144" s="14"/>
      <c r="B144" s="195"/>
      <c r="C144" s="14"/>
      <c r="D144" s="188" t="s">
        <v>195</v>
      </c>
      <c r="E144" s="196" t="s">
        <v>1</v>
      </c>
      <c r="F144" s="197" t="s">
        <v>80</v>
      </c>
      <c r="G144" s="14"/>
      <c r="H144" s="198">
        <v>1</v>
      </c>
      <c r="I144" s="199"/>
      <c r="J144" s="14"/>
      <c r="K144" s="14"/>
      <c r="L144" s="195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6" t="s">
        <v>195</v>
      </c>
      <c r="AU144" s="196" t="s">
        <v>82</v>
      </c>
      <c r="AV144" s="14" t="s">
        <v>82</v>
      </c>
      <c r="AW144" s="14" t="s">
        <v>30</v>
      </c>
      <c r="AX144" s="14" t="s">
        <v>73</v>
      </c>
      <c r="AY144" s="196" t="s">
        <v>189</v>
      </c>
    </row>
    <row r="145" s="15" customFormat="1">
      <c r="A145" s="15"/>
      <c r="B145" s="203"/>
      <c r="C145" s="15"/>
      <c r="D145" s="188" t="s">
        <v>195</v>
      </c>
      <c r="E145" s="204" t="s">
        <v>1</v>
      </c>
      <c r="F145" s="205" t="s">
        <v>200</v>
      </c>
      <c r="G145" s="15"/>
      <c r="H145" s="206">
        <v>1</v>
      </c>
      <c r="I145" s="207"/>
      <c r="J145" s="15"/>
      <c r="K145" s="15"/>
      <c r="L145" s="203"/>
      <c r="M145" s="208"/>
      <c r="N145" s="209"/>
      <c r="O145" s="209"/>
      <c r="P145" s="209"/>
      <c r="Q145" s="209"/>
      <c r="R145" s="209"/>
      <c r="S145" s="209"/>
      <c r="T145" s="21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4" t="s">
        <v>195</v>
      </c>
      <c r="AU145" s="204" t="s">
        <v>82</v>
      </c>
      <c r="AV145" s="15" t="s">
        <v>104</v>
      </c>
      <c r="AW145" s="15" t="s">
        <v>30</v>
      </c>
      <c r="AX145" s="15" t="s">
        <v>80</v>
      </c>
      <c r="AY145" s="204" t="s">
        <v>189</v>
      </c>
    </row>
    <row r="146" s="2" customFormat="1" ht="49.05" customHeight="1">
      <c r="A146" s="38"/>
      <c r="B146" s="172"/>
      <c r="C146" s="219" t="s">
        <v>8</v>
      </c>
      <c r="D146" s="219" t="s">
        <v>874</v>
      </c>
      <c r="E146" s="220" t="s">
        <v>2085</v>
      </c>
      <c r="F146" s="221" t="s">
        <v>2895</v>
      </c>
      <c r="G146" s="222" t="s">
        <v>2395</v>
      </c>
      <c r="H146" s="223">
        <v>1</v>
      </c>
      <c r="I146" s="224"/>
      <c r="J146" s="225">
        <f>ROUND(I146*H146,2)</f>
        <v>0</v>
      </c>
      <c r="K146" s="226"/>
      <c r="L146" s="227"/>
      <c r="M146" s="228" t="s">
        <v>1</v>
      </c>
      <c r="N146" s="229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281</v>
      </c>
      <c r="AT146" s="185" t="s">
        <v>874</v>
      </c>
      <c r="AU146" s="185" t="s">
        <v>82</v>
      </c>
      <c r="AY146" s="19" t="s">
        <v>189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233</v>
      </c>
      <c r="BM146" s="185" t="s">
        <v>257</v>
      </c>
    </row>
    <row r="147" s="2" customFormat="1" ht="16.5" customHeight="1">
      <c r="A147" s="38"/>
      <c r="B147" s="172"/>
      <c r="C147" s="173" t="s">
        <v>262</v>
      </c>
      <c r="D147" s="173" t="s">
        <v>191</v>
      </c>
      <c r="E147" s="174" t="s">
        <v>2896</v>
      </c>
      <c r="F147" s="175" t="s">
        <v>2897</v>
      </c>
      <c r="G147" s="176" t="s">
        <v>553</v>
      </c>
      <c r="H147" s="177">
        <v>1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233</v>
      </c>
      <c r="AT147" s="185" t="s">
        <v>191</v>
      </c>
      <c r="AU147" s="185" t="s">
        <v>82</v>
      </c>
      <c r="AY147" s="19" t="s">
        <v>189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233</v>
      </c>
      <c r="BM147" s="185" t="s">
        <v>265</v>
      </c>
    </row>
    <row r="148" s="14" customFormat="1">
      <c r="A148" s="14"/>
      <c r="B148" s="195"/>
      <c r="C148" s="14"/>
      <c r="D148" s="188" t="s">
        <v>195</v>
      </c>
      <c r="E148" s="196" t="s">
        <v>1</v>
      </c>
      <c r="F148" s="197" t="s">
        <v>80</v>
      </c>
      <c r="G148" s="14"/>
      <c r="H148" s="198">
        <v>1</v>
      </c>
      <c r="I148" s="199"/>
      <c r="J148" s="14"/>
      <c r="K148" s="14"/>
      <c r="L148" s="195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6" t="s">
        <v>195</v>
      </c>
      <c r="AU148" s="196" t="s">
        <v>82</v>
      </c>
      <c r="AV148" s="14" t="s">
        <v>82</v>
      </c>
      <c r="AW148" s="14" t="s">
        <v>30</v>
      </c>
      <c r="AX148" s="14" t="s">
        <v>73</v>
      </c>
      <c r="AY148" s="196" t="s">
        <v>189</v>
      </c>
    </row>
    <row r="149" s="15" customFormat="1">
      <c r="A149" s="15"/>
      <c r="B149" s="203"/>
      <c r="C149" s="15"/>
      <c r="D149" s="188" t="s">
        <v>195</v>
      </c>
      <c r="E149" s="204" t="s">
        <v>1</v>
      </c>
      <c r="F149" s="205" t="s">
        <v>200</v>
      </c>
      <c r="G149" s="15"/>
      <c r="H149" s="206">
        <v>1</v>
      </c>
      <c r="I149" s="207"/>
      <c r="J149" s="15"/>
      <c r="K149" s="15"/>
      <c r="L149" s="203"/>
      <c r="M149" s="208"/>
      <c r="N149" s="209"/>
      <c r="O149" s="209"/>
      <c r="P149" s="209"/>
      <c r="Q149" s="209"/>
      <c r="R149" s="209"/>
      <c r="S149" s="209"/>
      <c r="T149" s="21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4" t="s">
        <v>195</v>
      </c>
      <c r="AU149" s="204" t="s">
        <v>82</v>
      </c>
      <c r="AV149" s="15" t="s">
        <v>104</v>
      </c>
      <c r="AW149" s="15" t="s">
        <v>30</v>
      </c>
      <c r="AX149" s="15" t="s">
        <v>80</v>
      </c>
      <c r="AY149" s="204" t="s">
        <v>189</v>
      </c>
    </row>
    <row r="150" s="2" customFormat="1" ht="66.75" customHeight="1">
      <c r="A150" s="38"/>
      <c r="B150" s="172"/>
      <c r="C150" s="219" t="s">
        <v>229</v>
      </c>
      <c r="D150" s="219" t="s">
        <v>874</v>
      </c>
      <c r="E150" s="220" t="s">
        <v>2713</v>
      </c>
      <c r="F150" s="221" t="s">
        <v>2898</v>
      </c>
      <c r="G150" s="222" t="s">
        <v>2395</v>
      </c>
      <c r="H150" s="223">
        <v>1</v>
      </c>
      <c r="I150" s="224"/>
      <c r="J150" s="225">
        <f>ROUND(I150*H150,2)</f>
        <v>0</v>
      </c>
      <c r="K150" s="226"/>
      <c r="L150" s="227"/>
      <c r="M150" s="228" t="s">
        <v>1</v>
      </c>
      <c r="N150" s="229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281</v>
      </c>
      <c r="AT150" s="185" t="s">
        <v>874</v>
      </c>
      <c r="AU150" s="185" t="s">
        <v>82</v>
      </c>
      <c r="AY150" s="19" t="s">
        <v>189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233</v>
      </c>
      <c r="BM150" s="185" t="s">
        <v>272</v>
      </c>
    </row>
    <row r="151" s="2" customFormat="1" ht="16.5" customHeight="1">
      <c r="A151" s="38"/>
      <c r="B151" s="172"/>
      <c r="C151" s="173" t="s">
        <v>275</v>
      </c>
      <c r="D151" s="173" t="s">
        <v>191</v>
      </c>
      <c r="E151" s="174" t="s">
        <v>2899</v>
      </c>
      <c r="F151" s="175" t="s">
        <v>2900</v>
      </c>
      <c r="G151" s="176" t="s">
        <v>553</v>
      </c>
      <c r="H151" s="177">
        <v>1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233</v>
      </c>
      <c r="AT151" s="185" t="s">
        <v>191</v>
      </c>
      <c r="AU151" s="185" t="s">
        <v>82</v>
      </c>
      <c r="AY151" s="19" t="s">
        <v>189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233</v>
      </c>
      <c r="BM151" s="185" t="s">
        <v>278</v>
      </c>
    </row>
    <row r="152" s="14" customFormat="1">
      <c r="A152" s="14"/>
      <c r="B152" s="195"/>
      <c r="C152" s="14"/>
      <c r="D152" s="188" t="s">
        <v>195</v>
      </c>
      <c r="E152" s="196" t="s">
        <v>1</v>
      </c>
      <c r="F152" s="197" t="s">
        <v>80</v>
      </c>
      <c r="G152" s="14"/>
      <c r="H152" s="198">
        <v>1</v>
      </c>
      <c r="I152" s="199"/>
      <c r="J152" s="14"/>
      <c r="K152" s="14"/>
      <c r="L152" s="195"/>
      <c r="M152" s="200"/>
      <c r="N152" s="201"/>
      <c r="O152" s="201"/>
      <c r="P152" s="201"/>
      <c r="Q152" s="201"/>
      <c r="R152" s="201"/>
      <c r="S152" s="201"/>
      <c r="T152" s="20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6" t="s">
        <v>195</v>
      </c>
      <c r="AU152" s="196" t="s">
        <v>82</v>
      </c>
      <c r="AV152" s="14" t="s">
        <v>82</v>
      </c>
      <c r="AW152" s="14" t="s">
        <v>30</v>
      </c>
      <c r="AX152" s="14" t="s">
        <v>73</v>
      </c>
      <c r="AY152" s="196" t="s">
        <v>189</v>
      </c>
    </row>
    <row r="153" s="15" customFormat="1">
      <c r="A153" s="15"/>
      <c r="B153" s="203"/>
      <c r="C153" s="15"/>
      <c r="D153" s="188" t="s">
        <v>195</v>
      </c>
      <c r="E153" s="204" t="s">
        <v>1</v>
      </c>
      <c r="F153" s="205" t="s">
        <v>200</v>
      </c>
      <c r="G153" s="15"/>
      <c r="H153" s="206">
        <v>1</v>
      </c>
      <c r="I153" s="207"/>
      <c r="J153" s="15"/>
      <c r="K153" s="15"/>
      <c r="L153" s="203"/>
      <c r="M153" s="208"/>
      <c r="N153" s="209"/>
      <c r="O153" s="209"/>
      <c r="P153" s="209"/>
      <c r="Q153" s="209"/>
      <c r="R153" s="209"/>
      <c r="S153" s="209"/>
      <c r="T153" s="21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4" t="s">
        <v>195</v>
      </c>
      <c r="AU153" s="204" t="s">
        <v>82</v>
      </c>
      <c r="AV153" s="15" t="s">
        <v>104</v>
      </c>
      <c r="AW153" s="15" t="s">
        <v>30</v>
      </c>
      <c r="AX153" s="15" t="s">
        <v>80</v>
      </c>
      <c r="AY153" s="204" t="s">
        <v>189</v>
      </c>
    </row>
    <row r="154" s="2" customFormat="1" ht="24.15" customHeight="1">
      <c r="A154" s="38"/>
      <c r="B154" s="172"/>
      <c r="C154" s="219" t="s">
        <v>233</v>
      </c>
      <c r="D154" s="219" t="s">
        <v>874</v>
      </c>
      <c r="E154" s="220" t="s">
        <v>2396</v>
      </c>
      <c r="F154" s="221" t="s">
        <v>2901</v>
      </c>
      <c r="G154" s="222" t="s">
        <v>2395</v>
      </c>
      <c r="H154" s="223">
        <v>1</v>
      </c>
      <c r="I154" s="224"/>
      <c r="J154" s="225">
        <f>ROUND(I154*H154,2)</f>
        <v>0</v>
      </c>
      <c r="K154" s="226"/>
      <c r="L154" s="227"/>
      <c r="M154" s="228" t="s">
        <v>1</v>
      </c>
      <c r="N154" s="229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281</v>
      </c>
      <c r="AT154" s="185" t="s">
        <v>874</v>
      </c>
      <c r="AU154" s="185" t="s">
        <v>82</v>
      </c>
      <c r="AY154" s="19" t="s">
        <v>189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233</v>
      </c>
      <c r="BM154" s="185" t="s">
        <v>281</v>
      </c>
    </row>
    <row r="155" s="2" customFormat="1" ht="16.5" customHeight="1">
      <c r="A155" s="38"/>
      <c r="B155" s="172"/>
      <c r="C155" s="173" t="s">
        <v>285</v>
      </c>
      <c r="D155" s="173" t="s">
        <v>191</v>
      </c>
      <c r="E155" s="174" t="s">
        <v>2902</v>
      </c>
      <c r="F155" s="175" t="s">
        <v>2903</v>
      </c>
      <c r="G155" s="176" t="s">
        <v>553</v>
      </c>
      <c r="H155" s="177">
        <v>1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233</v>
      </c>
      <c r="AT155" s="185" t="s">
        <v>191</v>
      </c>
      <c r="AU155" s="185" t="s">
        <v>82</v>
      </c>
      <c r="AY155" s="19" t="s">
        <v>189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233</v>
      </c>
      <c r="BM155" s="185" t="s">
        <v>288</v>
      </c>
    </row>
    <row r="156" s="14" customFormat="1">
      <c r="A156" s="14"/>
      <c r="B156" s="195"/>
      <c r="C156" s="14"/>
      <c r="D156" s="188" t="s">
        <v>195</v>
      </c>
      <c r="E156" s="196" t="s">
        <v>1</v>
      </c>
      <c r="F156" s="197" t="s">
        <v>80</v>
      </c>
      <c r="G156" s="14"/>
      <c r="H156" s="198">
        <v>1</v>
      </c>
      <c r="I156" s="199"/>
      <c r="J156" s="14"/>
      <c r="K156" s="14"/>
      <c r="L156" s="195"/>
      <c r="M156" s="200"/>
      <c r="N156" s="201"/>
      <c r="O156" s="201"/>
      <c r="P156" s="201"/>
      <c r="Q156" s="201"/>
      <c r="R156" s="201"/>
      <c r="S156" s="201"/>
      <c r="T156" s="20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6" t="s">
        <v>195</v>
      </c>
      <c r="AU156" s="196" t="s">
        <v>82</v>
      </c>
      <c r="AV156" s="14" t="s">
        <v>82</v>
      </c>
      <c r="AW156" s="14" t="s">
        <v>30</v>
      </c>
      <c r="AX156" s="14" t="s">
        <v>73</v>
      </c>
      <c r="AY156" s="196" t="s">
        <v>189</v>
      </c>
    </row>
    <row r="157" s="15" customFormat="1">
      <c r="A157" s="15"/>
      <c r="B157" s="203"/>
      <c r="C157" s="15"/>
      <c r="D157" s="188" t="s">
        <v>195</v>
      </c>
      <c r="E157" s="204" t="s">
        <v>1</v>
      </c>
      <c r="F157" s="205" t="s">
        <v>200</v>
      </c>
      <c r="G157" s="15"/>
      <c r="H157" s="206">
        <v>1</v>
      </c>
      <c r="I157" s="207"/>
      <c r="J157" s="15"/>
      <c r="K157" s="15"/>
      <c r="L157" s="203"/>
      <c r="M157" s="208"/>
      <c r="N157" s="209"/>
      <c r="O157" s="209"/>
      <c r="P157" s="209"/>
      <c r="Q157" s="209"/>
      <c r="R157" s="209"/>
      <c r="S157" s="209"/>
      <c r="T157" s="21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4" t="s">
        <v>195</v>
      </c>
      <c r="AU157" s="204" t="s">
        <v>82</v>
      </c>
      <c r="AV157" s="15" t="s">
        <v>104</v>
      </c>
      <c r="AW157" s="15" t="s">
        <v>30</v>
      </c>
      <c r="AX157" s="15" t="s">
        <v>80</v>
      </c>
      <c r="AY157" s="204" t="s">
        <v>189</v>
      </c>
    </row>
    <row r="158" s="2" customFormat="1" ht="16.5" customHeight="1">
      <c r="A158" s="38"/>
      <c r="B158" s="172"/>
      <c r="C158" s="219" t="s">
        <v>239</v>
      </c>
      <c r="D158" s="219" t="s">
        <v>874</v>
      </c>
      <c r="E158" s="220" t="s">
        <v>2866</v>
      </c>
      <c r="F158" s="221" t="s">
        <v>2904</v>
      </c>
      <c r="G158" s="222" t="s">
        <v>2395</v>
      </c>
      <c r="H158" s="223">
        <v>1</v>
      </c>
      <c r="I158" s="224"/>
      <c r="J158" s="225">
        <f>ROUND(I158*H158,2)</f>
        <v>0</v>
      </c>
      <c r="K158" s="226"/>
      <c r="L158" s="227"/>
      <c r="M158" s="228" t="s">
        <v>1</v>
      </c>
      <c r="N158" s="229" t="s">
        <v>38</v>
      </c>
      <c r="O158" s="77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5" t="s">
        <v>281</v>
      </c>
      <c r="AT158" s="185" t="s">
        <v>874</v>
      </c>
      <c r="AU158" s="185" t="s">
        <v>82</v>
      </c>
      <c r="AY158" s="19" t="s">
        <v>189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9" t="s">
        <v>80</v>
      </c>
      <c r="BK158" s="186">
        <f>ROUND(I158*H158,2)</f>
        <v>0</v>
      </c>
      <c r="BL158" s="19" t="s">
        <v>233</v>
      </c>
      <c r="BM158" s="185" t="s">
        <v>292</v>
      </c>
    </row>
    <row r="159" s="2" customFormat="1" ht="16.5" customHeight="1">
      <c r="A159" s="38"/>
      <c r="B159" s="172"/>
      <c r="C159" s="173" t="s">
        <v>293</v>
      </c>
      <c r="D159" s="173" t="s">
        <v>191</v>
      </c>
      <c r="E159" s="174" t="s">
        <v>2905</v>
      </c>
      <c r="F159" s="175" t="s">
        <v>2906</v>
      </c>
      <c r="G159" s="176" t="s">
        <v>553</v>
      </c>
      <c r="H159" s="177">
        <v>33</v>
      </c>
      <c r="I159" s="178"/>
      <c r="J159" s="179">
        <f>ROUND(I159*H159,2)</f>
        <v>0</v>
      </c>
      <c r="K159" s="180"/>
      <c r="L159" s="39"/>
      <c r="M159" s="181" t="s">
        <v>1</v>
      </c>
      <c r="N159" s="182" t="s">
        <v>38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233</v>
      </c>
      <c r="AT159" s="185" t="s">
        <v>191</v>
      </c>
      <c r="AU159" s="185" t="s">
        <v>82</v>
      </c>
      <c r="AY159" s="19" t="s">
        <v>189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80</v>
      </c>
      <c r="BK159" s="186">
        <f>ROUND(I159*H159,2)</f>
        <v>0</v>
      </c>
      <c r="BL159" s="19" t="s">
        <v>233</v>
      </c>
      <c r="BM159" s="185" t="s">
        <v>296</v>
      </c>
    </row>
    <row r="160" s="14" customFormat="1">
      <c r="A160" s="14"/>
      <c r="B160" s="195"/>
      <c r="C160" s="14"/>
      <c r="D160" s="188" t="s">
        <v>195</v>
      </c>
      <c r="E160" s="196" t="s">
        <v>1</v>
      </c>
      <c r="F160" s="197" t="s">
        <v>367</v>
      </c>
      <c r="G160" s="14"/>
      <c r="H160" s="198">
        <v>33</v>
      </c>
      <c r="I160" s="199"/>
      <c r="J160" s="14"/>
      <c r="K160" s="14"/>
      <c r="L160" s="195"/>
      <c r="M160" s="200"/>
      <c r="N160" s="201"/>
      <c r="O160" s="201"/>
      <c r="P160" s="201"/>
      <c r="Q160" s="201"/>
      <c r="R160" s="201"/>
      <c r="S160" s="201"/>
      <c r="T160" s="20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6" t="s">
        <v>195</v>
      </c>
      <c r="AU160" s="196" t="s">
        <v>82</v>
      </c>
      <c r="AV160" s="14" t="s">
        <v>82</v>
      </c>
      <c r="AW160" s="14" t="s">
        <v>30</v>
      </c>
      <c r="AX160" s="14" t="s">
        <v>73</v>
      </c>
      <c r="AY160" s="196" t="s">
        <v>189</v>
      </c>
    </row>
    <row r="161" s="15" customFormat="1">
      <c r="A161" s="15"/>
      <c r="B161" s="203"/>
      <c r="C161" s="15"/>
      <c r="D161" s="188" t="s">
        <v>195</v>
      </c>
      <c r="E161" s="204" t="s">
        <v>1</v>
      </c>
      <c r="F161" s="205" t="s">
        <v>200</v>
      </c>
      <c r="G161" s="15"/>
      <c r="H161" s="206">
        <v>33</v>
      </c>
      <c r="I161" s="207"/>
      <c r="J161" s="15"/>
      <c r="K161" s="15"/>
      <c r="L161" s="203"/>
      <c r="M161" s="208"/>
      <c r="N161" s="209"/>
      <c r="O161" s="209"/>
      <c r="P161" s="209"/>
      <c r="Q161" s="209"/>
      <c r="R161" s="209"/>
      <c r="S161" s="209"/>
      <c r="T161" s="21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4" t="s">
        <v>195</v>
      </c>
      <c r="AU161" s="204" t="s">
        <v>82</v>
      </c>
      <c r="AV161" s="15" t="s">
        <v>104</v>
      </c>
      <c r="AW161" s="15" t="s">
        <v>30</v>
      </c>
      <c r="AX161" s="15" t="s">
        <v>80</v>
      </c>
      <c r="AY161" s="204" t="s">
        <v>189</v>
      </c>
    </row>
    <row r="162" s="2" customFormat="1" ht="21.75" customHeight="1">
      <c r="A162" s="38"/>
      <c r="B162" s="172"/>
      <c r="C162" s="219" t="s">
        <v>248</v>
      </c>
      <c r="D162" s="219" t="s">
        <v>874</v>
      </c>
      <c r="E162" s="220" t="s">
        <v>2907</v>
      </c>
      <c r="F162" s="221" t="s">
        <v>2908</v>
      </c>
      <c r="G162" s="222" t="s">
        <v>553</v>
      </c>
      <c r="H162" s="223">
        <v>33</v>
      </c>
      <c r="I162" s="224"/>
      <c r="J162" s="225">
        <f>ROUND(I162*H162,2)</f>
        <v>0</v>
      </c>
      <c r="K162" s="226"/>
      <c r="L162" s="227"/>
      <c r="M162" s="228" t="s">
        <v>1</v>
      </c>
      <c r="N162" s="229" t="s">
        <v>38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281</v>
      </c>
      <c r="AT162" s="185" t="s">
        <v>874</v>
      </c>
      <c r="AU162" s="185" t="s">
        <v>82</v>
      </c>
      <c r="AY162" s="19" t="s">
        <v>189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233</v>
      </c>
      <c r="BM162" s="185" t="s">
        <v>300</v>
      </c>
    </row>
    <row r="163" s="2" customFormat="1" ht="16.5" customHeight="1">
      <c r="A163" s="38"/>
      <c r="B163" s="172"/>
      <c r="C163" s="173" t="s">
        <v>7</v>
      </c>
      <c r="D163" s="173" t="s">
        <v>191</v>
      </c>
      <c r="E163" s="174" t="s">
        <v>2909</v>
      </c>
      <c r="F163" s="175" t="s">
        <v>2910</v>
      </c>
      <c r="G163" s="176" t="s">
        <v>553</v>
      </c>
      <c r="H163" s="177">
        <v>33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38</v>
      </c>
      <c r="O163" s="77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233</v>
      </c>
      <c r="AT163" s="185" t="s">
        <v>191</v>
      </c>
      <c r="AU163" s="185" t="s">
        <v>82</v>
      </c>
      <c r="AY163" s="19" t="s">
        <v>189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80</v>
      </c>
      <c r="BK163" s="186">
        <f>ROUND(I163*H163,2)</f>
        <v>0</v>
      </c>
      <c r="BL163" s="19" t="s">
        <v>233</v>
      </c>
      <c r="BM163" s="185" t="s">
        <v>303</v>
      </c>
    </row>
    <row r="164" s="14" customFormat="1">
      <c r="A164" s="14"/>
      <c r="B164" s="195"/>
      <c r="C164" s="14"/>
      <c r="D164" s="188" t="s">
        <v>195</v>
      </c>
      <c r="E164" s="196" t="s">
        <v>1</v>
      </c>
      <c r="F164" s="197" t="s">
        <v>367</v>
      </c>
      <c r="G164" s="14"/>
      <c r="H164" s="198">
        <v>33</v>
      </c>
      <c r="I164" s="199"/>
      <c r="J164" s="14"/>
      <c r="K164" s="14"/>
      <c r="L164" s="195"/>
      <c r="M164" s="200"/>
      <c r="N164" s="201"/>
      <c r="O164" s="201"/>
      <c r="P164" s="201"/>
      <c r="Q164" s="201"/>
      <c r="R164" s="201"/>
      <c r="S164" s="201"/>
      <c r="T164" s="20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6" t="s">
        <v>195</v>
      </c>
      <c r="AU164" s="196" t="s">
        <v>82</v>
      </c>
      <c r="AV164" s="14" t="s">
        <v>82</v>
      </c>
      <c r="AW164" s="14" t="s">
        <v>30</v>
      </c>
      <c r="AX164" s="14" t="s">
        <v>73</v>
      </c>
      <c r="AY164" s="196" t="s">
        <v>189</v>
      </c>
    </row>
    <row r="165" s="15" customFormat="1">
      <c r="A165" s="15"/>
      <c r="B165" s="203"/>
      <c r="C165" s="15"/>
      <c r="D165" s="188" t="s">
        <v>195</v>
      </c>
      <c r="E165" s="204" t="s">
        <v>1</v>
      </c>
      <c r="F165" s="205" t="s">
        <v>200</v>
      </c>
      <c r="G165" s="15"/>
      <c r="H165" s="206">
        <v>33</v>
      </c>
      <c r="I165" s="207"/>
      <c r="J165" s="15"/>
      <c r="K165" s="15"/>
      <c r="L165" s="203"/>
      <c r="M165" s="208"/>
      <c r="N165" s="209"/>
      <c r="O165" s="209"/>
      <c r="P165" s="209"/>
      <c r="Q165" s="209"/>
      <c r="R165" s="209"/>
      <c r="S165" s="209"/>
      <c r="T165" s="21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4" t="s">
        <v>195</v>
      </c>
      <c r="AU165" s="204" t="s">
        <v>82</v>
      </c>
      <c r="AV165" s="15" t="s">
        <v>104</v>
      </c>
      <c r="AW165" s="15" t="s">
        <v>30</v>
      </c>
      <c r="AX165" s="15" t="s">
        <v>80</v>
      </c>
      <c r="AY165" s="204" t="s">
        <v>189</v>
      </c>
    </row>
    <row r="166" s="12" customFormat="1" ht="25.92" customHeight="1">
      <c r="A166" s="12"/>
      <c r="B166" s="159"/>
      <c r="C166" s="12"/>
      <c r="D166" s="160" t="s">
        <v>72</v>
      </c>
      <c r="E166" s="161" t="s">
        <v>2701</v>
      </c>
      <c r="F166" s="161" t="s">
        <v>2702</v>
      </c>
      <c r="G166" s="12"/>
      <c r="H166" s="12"/>
      <c r="I166" s="162"/>
      <c r="J166" s="163">
        <f>BK166</f>
        <v>0</v>
      </c>
      <c r="K166" s="12"/>
      <c r="L166" s="159"/>
      <c r="M166" s="164"/>
      <c r="N166" s="165"/>
      <c r="O166" s="165"/>
      <c r="P166" s="166">
        <f>SUM(P167:P169)</f>
        <v>0</v>
      </c>
      <c r="Q166" s="165"/>
      <c r="R166" s="166">
        <f>SUM(R167:R169)</f>
        <v>0</v>
      </c>
      <c r="S166" s="165"/>
      <c r="T166" s="167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0" t="s">
        <v>104</v>
      </c>
      <c r="AT166" s="168" t="s">
        <v>72</v>
      </c>
      <c r="AU166" s="168" t="s">
        <v>73</v>
      </c>
      <c r="AY166" s="160" t="s">
        <v>189</v>
      </c>
      <c r="BK166" s="169">
        <f>SUM(BK167:BK169)</f>
        <v>0</v>
      </c>
    </row>
    <row r="167" s="2" customFormat="1" ht="16.5" customHeight="1">
      <c r="A167" s="38"/>
      <c r="B167" s="172"/>
      <c r="C167" s="173" t="s">
        <v>254</v>
      </c>
      <c r="D167" s="173" t="s">
        <v>191</v>
      </c>
      <c r="E167" s="174" t="s">
        <v>2875</v>
      </c>
      <c r="F167" s="175" t="s">
        <v>2876</v>
      </c>
      <c r="G167" s="176" t="s">
        <v>2705</v>
      </c>
      <c r="H167" s="177">
        <v>40</v>
      </c>
      <c r="I167" s="178"/>
      <c r="J167" s="179">
        <f>ROUND(I167*H167,2)</f>
        <v>0</v>
      </c>
      <c r="K167" s="180"/>
      <c r="L167" s="39"/>
      <c r="M167" s="181" t="s">
        <v>1</v>
      </c>
      <c r="N167" s="182" t="s">
        <v>38</v>
      </c>
      <c r="O167" s="77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5" t="s">
        <v>2706</v>
      </c>
      <c r="AT167" s="185" t="s">
        <v>191</v>
      </c>
      <c r="AU167" s="185" t="s">
        <v>80</v>
      </c>
      <c r="AY167" s="19" t="s">
        <v>189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9" t="s">
        <v>80</v>
      </c>
      <c r="BK167" s="186">
        <f>ROUND(I167*H167,2)</f>
        <v>0</v>
      </c>
      <c r="BL167" s="19" t="s">
        <v>2706</v>
      </c>
      <c r="BM167" s="185" t="s">
        <v>308</v>
      </c>
    </row>
    <row r="168" s="14" customFormat="1">
      <c r="A168" s="14"/>
      <c r="B168" s="195"/>
      <c r="C168" s="14"/>
      <c r="D168" s="188" t="s">
        <v>195</v>
      </c>
      <c r="E168" s="196" t="s">
        <v>1</v>
      </c>
      <c r="F168" s="197" t="s">
        <v>300</v>
      </c>
      <c r="G168" s="14"/>
      <c r="H168" s="198">
        <v>40</v>
      </c>
      <c r="I168" s="199"/>
      <c r="J168" s="14"/>
      <c r="K168" s="14"/>
      <c r="L168" s="195"/>
      <c r="M168" s="200"/>
      <c r="N168" s="201"/>
      <c r="O168" s="201"/>
      <c r="P168" s="201"/>
      <c r="Q168" s="201"/>
      <c r="R168" s="201"/>
      <c r="S168" s="201"/>
      <c r="T168" s="20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6" t="s">
        <v>195</v>
      </c>
      <c r="AU168" s="196" t="s">
        <v>80</v>
      </c>
      <c r="AV168" s="14" t="s">
        <v>82</v>
      </c>
      <c r="AW168" s="14" t="s">
        <v>30</v>
      </c>
      <c r="AX168" s="14" t="s">
        <v>73</v>
      </c>
      <c r="AY168" s="196" t="s">
        <v>189</v>
      </c>
    </row>
    <row r="169" s="15" customFormat="1">
      <c r="A169" s="15"/>
      <c r="B169" s="203"/>
      <c r="C169" s="15"/>
      <c r="D169" s="188" t="s">
        <v>195</v>
      </c>
      <c r="E169" s="204" t="s">
        <v>1</v>
      </c>
      <c r="F169" s="205" t="s">
        <v>200</v>
      </c>
      <c r="G169" s="15"/>
      <c r="H169" s="206">
        <v>40</v>
      </c>
      <c r="I169" s="207"/>
      <c r="J169" s="15"/>
      <c r="K169" s="15"/>
      <c r="L169" s="203"/>
      <c r="M169" s="208"/>
      <c r="N169" s="209"/>
      <c r="O169" s="209"/>
      <c r="P169" s="209"/>
      <c r="Q169" s="209"/>
      <c r="R169" s="209"/>
      <c r="S169" s="209"/>
      <c r="T169" s="21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04" t="s">
        <v>195</v>
      </c>
      <c r="AU169" s="204" t="s">
        <v>80</v>
      </c>
      <c r="AV169" s="15" t="s">
        <v>104</v>
      </c>
      <c r="AW169" s="15" t="s">
        <v>30</v>
      </c>
      <c r="AX169" s="15" t="s">
        <v>80</v>
      </c>
      <c r="AY169" s="204" t="s">
        <v>189</v>
      </c>
    </row>
    <row r="170" s="12" customFormat="1" ht="25.92" customHeight="1">
      <c r="A170" s="12"/>
      <c r="B170" s="159"/>
      <c r="C170" s="12"/>
      <c r="D170" s="160" t="s">
        <v>72</v>
      </c>
      <c r="E170" s="161" t="s">
        <v>2392</v>
      </c>
      <c r="F170" s="161" t="s">
        <v>2392</v>
      </c>
      <c r="G170" s="12"/>
      <c r="H170" s="12"/>
      <c r="I170" s="162"/>
      <c r="J170" s="163">
        <f>BK170</f>
        <v>0</v>
      </c>
      <c r="K170" s="12"/>
      <c r="L170" s="159"/>
      <c r="M170" s="164"/>
      <c r="N170" s="165"/>
      <c r="O170" s="165"/>
      <c r="P170" s="166">
        <f>SUM(P171:P173)</f>
        <v>0</v>
      </c>
      <c r="Q170" s="165"/>
      <c r="R170" s="166">
        <f>SUM(R171:R173)</f>
        <v>0</v>
      </c>
      <c r="S170" s="165"/>
      <c r="T170" s="167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0" t="s">
        <v>80</v>
      </c>
      <c r="AT170" s="168" t="s">
        <v>72</v>
      </c>
      <c r="AU170" s="168" t="s">
        <v>73</v>
      </c>
      <c r="AY170" s="160" t="s">
        <v>189</v>
      </c>
      <c r="BK170" s="169">
        <f>SUM(BK171:BK173)</f>
        <v>0</v>
      </c>
    </row>
    <row r="171" s="2" customFormat="1" ht="16.5" customHeight="1">
      <c r="A171" s="38"/>
      <c r="B171" s="172"/>
      <c r="C171" s="173" t="s">
        <v>309</v>
      </c>
      <c r="D171" s="173" t="s">
        <v>191</v>
      </c>
      <c r="E171" s="174" t="s">
        <v>2838</v>
      </c>
      <c r="F171" s="175" t="s">
        <v>2880</v>
      </c>
      <c r="G171" s="176" t="s">
        <v>2879</v>
      </c>
      <c r="H171" s="177">
        <v>1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104</v>
      </c>
      <c r="AT171" s="185" t="s">
        <v>191</v>
      </c>
      <c r="AU171" s="185" t="s">
        <v>80</v>
      </c>
      <c r="AY171" s="19" t="s">
        <v>189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104</v>
      </c>
      <c r="BM171" s="185" t="s">
        <v>313</v>
      </c>
    </row>
    <row r="172" s="2" customFormat="1" ht="24.15" customHeight="1">
      <c r="A172" s="38"/>
      <c r="B172" s="172"/>
      <c r="C172" s="173" t="s">
        <v>257</v>
      </c>
      <c r="D172" s="173" t="s">
        <v>191</v>
      </c>
      <c r="E172" s="174" t="s">
        <v>2393</v>
      </c>
      <c r="F172" s="175" t="s">
        <v>2881</v>
      </c>
      <c r="G172" s="176" t="s">
        <v>2395</v>
      </c>
      <c r="H172" s="177">
        <v>2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104</v>
      </c>
      <c r="AT172" s="185" t="s">
        <v>191</v>
      </c>
      <c r="AU172" s="185" t="s">
        <v>80</v>
      </c>
      <c r="AY172" s="19" t="s">
        <v>189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104</v>
      </c>
      <c r="BM172" s="185" t="s">
        <v>316</v>
      </c>
    </row>
    <row r="173" s="2" customFormat="1" ht="16.5" customHeight="1">
      <c r="A173" s="38"/>
      <c r="B173" s="172"/>
      <c r="C173" s="173" t="s">
        <v>318</v>
      </c>
      <c r="D173" s="173" t="s">
        <v>191</v>
      </c>
      <c r="E173" s="174" t="s">
        <v>2713</v>
      </c>
      <c r="F173" s="175" t="s">
        <v>2911</v>
      </c>
      <c r="G173" s="176" t="s">
        <v>2395</v>
      </c>
      <c r="H173" s="177">
        <v>1</v>
      </c>
      <c r="I173" s="178"/>
      <c r="J173" s="179">
        <f>ROUND(I173*H173,2)</f>
        <v>0</v>
      </c>
      <c r="K173" s="180"/>
      <c r="L173" s="39"/>
      <c r="M173" s="231" t="s">
        <v>1</v>
      </c>
      <c r="N173" s="232" t="s">
        <v>38</v>
      </c>
      <c r="O173" s="233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104</v>
      </c>
      <c r="AT173" s="185" t="s">
        <v>191</v>
      </c>
      <c r="AU173" s="185" t="s">
        <v>80</v>
      </c>
      <c r="AY173" s="19" t="s">
        <v>189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104</v>
      </c>
      <c r="BM173" s="185" t="s">
        <v>321</v>
      </c>
    </row>
    <row r="174" s="2" customFormat="1" ht="6.96" customHeight="1">
      <c r="A174" s="38"/>
      <c r="B174" s="60"/>
      <c r="C174" s="61"/>
      <c r="D174" s="61"/>
      <c r="E174" s="61"/>
      <c r="F174" s="61"/>
      <c r="G174" s="61"/>
      <c r="H174" s="61"/>
      <c r="I174" s="61"/>
      <c r="J174" s="61"/>
      <c r="K174" s="61"/>
      <c r="L174" s="39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autoFilter ref="C120:K17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Pejšová</dc:creator>
  <cp:lastModifiedBy>Hana Pejšová</cp:lastModifiedBy>
  <dcterms:created xsi:type="dcterms:W3CDTF">2025-03-16T10:46:38Z</dcterms:created>
  <dcterms:modified xsi:type="dcterms:W3CDTF">2025-03-16T10:46:50Z</dcterms:modified>
</cp:coreProperties>
</file>